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.shortcut-targets-by-id\1P3pZG4GJ8v0Wr_m-As_cQ-uDIMu6Q3A2\piemonteimmigrazione new\TEMI\04_Lavoro\2025\Tabelle 2025\"/>
    </mc:Choice>
  </mc:AlternateContent>
  <bookViews>
    <workbookView xWindow="0" yWindow="0" windowWidth="23040" windowHeight="10512"/>
  </bookViews>
  <sheets>
    <sheet name="Tabell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2" i="1" l="1"/>
  <c r="L32" i="1"/>
  <c r="K32" i="1"/>
  <c r="E32" i="1"/>
  <c r="B32" i="1"/>
  <c r="B13" i="1"/>
  <c r="H13" i="1"/>
  <c r="F13" i="1"/>
  <c r="G4" i="1" s="1"/>
  <c r="D12" i="1"/>
  <c r="D11" i="1"/>
  <c r="D10" i="1"/>
  <c r="D9" i="1"/>
  <c r="D8" i="1"/>
  <c r="D7" i="1"/>
  <c r="D6" i="1"/>
  <c r="D5" i="1"/>
  <c r="D4" i="1"/>
  <c r="C5" i="1"/>
  <c r="C6" i="1"/>
  <c r="C7" i="1"/>
  <c r="C8" i="1"/>
  <c r="C9" i="1"/>
  <c r="C10" i="1"/>
  <c r="C11" i="1"/>
  <c r="C12" i="1"/>
  <c r="C13" i="1"/>
  <c r="C4" i="1"/>
  <c r="D13" i="1" l="1"/>
  <c r="E4" i="1" s="1"/>
  <c r="E12" i="1"/>
  <c r="E6" i="1"/>
  <c r="E8" i="1"/>
  <c r="E9" i="1"/>
  <c r="E10" i="1"/>
  <c r="E11" i="1"/>
  <c r="E13" i="1"/>
  <c r="E5" i="1" l="1"/>
  <c r="E7" i="1"/>
  <c r="J32" i="1" l="1"/>
  <c r="I32" i="1"/>
  <c r="H32" i="1"/>
  <c r="D32" i="1"/>
  <c r="C32" i="1"/>
  <c r="G32" i="1"/>
  <c r="F32" i="1"/>
  <c r="I4" i="1"/>
  <c r="G13" i="1"/>
  <c r="I12" i="1" l="1"/>
  <c r="I11" i="1"/>
  <c r="G12" i="1"/>
  <c r="I10" i="1"/>
  <c r="I8" i="1"/>
  <c r="G9" i="1"/>
  <c r="I7" i="1"/>
  <c r="I13" i="1"/>
  <c r="I9" i="1"/>
  <c r="G8" i="1"/>
  <c r="I6" i="1"/>
  <c r="G11" i="1"/>
  <c r="G10" i="1"/>
  <c r="G7" i="1"/>
  <c r="G6" i="1"/>
  <c r="I5" i="1"/>
  <c r="G5" i="1"/>
</calcChain>
</file>

<file path=xl/sharedStrings.xml><?xml version="1.0" encoding="utf-8"?>
<sst xmlns="http://schemas.openxmlformats.org/spreadsheetml/2006/main" count="44" uniqueCount="24">
  <si>
    <t>Stranieri</t>
  </si>
  <si>
    <t>Italiani</t>
  </si>
  <si>
    <t>Totale</t>
  </si>
  <si>
    <t>Fonte: Osservatorio Mercato del Lavoro del Piemonte, dati al 31/12/2025</t>
  </si>
  <si>
    <t>di cui UE</t>
  </si>
  <si>
    <t>di cui Non UE</t>
  </si>
  <si>
    <t>ND</t>
  </si>
  <si>
    <t>% Non UE</t>
  </si>
  <si>
    <t>di cui uomini</t>
  </si>
  <si>
    <t>di cui donne</t>
  </si>
  <si>
    <t>Professioni non qualificate</t>
  </si>
  <si>
    <t>Professioni qualificate att. commerciali e servizi</t>
  </si>
  <si>
    <t>Artigiani, operai specializzati e agricoltori</t>
  </si>
  <si>
    <t>Conduttori impianti, operai macchinari fissi e mobili, conducenti veicoli</t>
  </si>
  <si>
    <t>Professioni esecutive lavoro d'ufficio</t>
  </si>
  <si>
    <t>Professioni tecniche</t>
  </si>
  <si>
    <t>Professioni intellettuali, scientifiche, elevata specializzazione</t>
  </si>
  <si>
    <t>Legislatori, imprenditori, alta dirigenza</t>
  </si>
  <si>
    <t>Italiani + ND</t>
  </si>
  <si>
    <t>%</t>
  </si>
  <si>
    <t>Distribuzione nuovi assunti per grande gruppo professionale e per provenienza 31/12/2025 in Piemonte</t>
  </si>
  <si>
    <t>Distribuzione nuovi assunti per grande gruppo professionale, per provenienza e genere al 31/12/2025 in Piemonte</t>
  </si>
  <si>
    <t>UE</t>
  </si>
  <si>
    <t>Non 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</si>
</sst>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scheme val="minor"/>
    </font>
    <font>
      <b/>
      <sz val="11"/>
      <color theme="8" tint="-0.249977111117893"/>
      <name val="Bahnschrift Light"/>
      <family val="2"/>
    </font>
    <font>
      <sz val="10"/>
      <color theme="1"/>
      <name val="Bahnschrift Light"/>
      <family val="2"/>
    </font>
    <font>
      <b/>
      <sz val="12"/>
      <color theme="0"/>
      <name val="Bahnschrift Light"/>
      <family val="2"/>
    </font>
    <font>
      <b/>
      <sz val="10"/>
      <color theme="1"/>
      <name val="Bahnschrift Light"/>
      <family val="2"/>
    </font>
    <font>
      <i/>
      <sz val="10"/>
      <name val="Bahnschrift Light"/>
      <family val="2"/>
    </font>
    <font>
      <i/>
      <sz val="9"/>
      <color theme="1"/>
      <name val="Bahnschrift Light"/>
      <family val="2"/>
    </font>
    <font>
      <b/>
      <i/>
      <sz val="10"/>
      <color theme="1"/>
      <name val="Bahnschrift Light"/>
      <family val="2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8"/>
        <bgColor theme="8" tint="0.79998168889431442"/>
      </patternFill>
    </fill>
    <fill>
      <patternFill patternType="solid">
        <fgColor theme="0"/>
        <bgColor theme="8" tint="0.79998168889431442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8" fillId="0" borderId="0"/>
  </cellStyleXfs>
  <cellXfs count="28">
    <xf numFmtId="0" fontId="0" fillId="0" borderId="0" xfId="0"/>
    <xf numFmtId="0" fontId="2" fillId="0" borderId="0" xfId="0" applyFont="1" applyBorder="1"/>
    <xf numFmtId="3" fontId="2" fillId="0" borderId="0" xfId="0" applyNumberFormat="1" applyFont="1" applyBorder="1" applyAlignment="1">
      <alignment horizontal="center" vertical="center"/>
    </xf>
    <xf numFmtId="0" fontId="6" fillId="0" borderId="0" xfId="0" applyFont="1"/>
    <xf numFmtId="0" fontId="5" fillId="3" borderId="0" xfId="0" applyFont="1" applyFill="1" applyBorder="1" applyAlignment="1"/>
    <xf numFmtId="0" fontId="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/>
    <xf numFmtId="0" fontId="2" fillId="0" borderId="0" xfId="0" applyFont="1" applyBorder="1" applyAlignment="1">
      <alignment horizontal="left" vertical="center"/>
    </xf>
    <xf numFmtId="3" fontId="2" fillId="0" borderId="0" xfId="0" applyNumberFormat="1" applyFont="1" applyAlignment="1">
      <alignment horizontal="center"/>
    </xf>
    <xf numFmtId="0" fontId="4" fillId="0" borderId="0" xfId="0" applyFont="1"/>
    <xf numFmtId="164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wrapText="1"/>
    </xf>
    <xf numFmtId="0" fontId="3" fillId="0" borderId="0" xfId="0" applyFont="1" applyFill="1" applyBorder="1" applyAlignment="1"/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3" fontId="4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</cellXfs>
  <cellStyles count="2">
    <cellStyle name="Normale" xfId="0" builtinId="0"/>
    <cellStyle name="Normale 2" xfId="1"/>
  </cellStyles>
  <dxfs count="6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6" name="Tabella6" displayName="Tabella6" ref="A3:I13" headerRowCount="0" headerRowDxfId="64" dataDxfId="63">
  <sortState ref="A3:H25">
    <sortCondition descending="1" ref="G3:G23"/>
  </sortState>
  <tableColumns count="9">
    <tableColumn id="1" name="Colonna1" totalsRowLabel="Totale" headerRowDxfId="62" dataDxfId="61"/>
    <tableColumn id="2" name="Colonna2" headerRowDxfId="60" dataDxfId="59" totalsRowDxfId="58"/>
    <tableColumn id="3" name="Colonna3" headerRowDxfId="57" dataDxfId="56" totalsRowDxfId="55"/>
    <tableColumn id="6" name="Colonna5" headerRowDxfId="54" dataDxfId="53" totalsRowDxfId="52"/>
    <tableColumn id="4" name="Colonna4" totalsRowFunction="count" headerRowDxfId="51" dataDxfId="50" totalsRowDxfId="49"/>
    <tableColumn id="5" name="Colonna6" headerRowDxfId="48" dataDxfId="47" totalsRowDxfId="46"/>
    <tableColumn id="7" name="Colonna7" headerRowDxfId="45" dataDxfId="44" totalsRowDxfId="43"/>
    <tableColumn id="8" name="Colonna8" headerRowDxfId="42" dataDxfId="41" totalsRowDxfId="40"/>
    <tableColumn id="9" name="Colonna9" headerRowDxfId="39" dataDxfId="38" totalsRowDxfId="37"/>
  </tableColumns>
  <tableStyleInfo name="TableStyleLight6" showFirstColumn="0" showLastColumn="0" showRowStripes="1" showColumnStripes="0"/>
</table>
</file>

<file path=xl/tables/table2.xml><?xml version="1.0" encoding="utf-8"?>
<table xmlns="http://schemas.openxmlformats.org/spreadsheetml/2006/main" id="1" name="Tabella62" displayName="Tabella62" ref="A22:M32" headerRowCount="0" headerRowDxfId="36" dataDxfId="35">
  <sortState ref="A19:H41">
    <sortCondition descending="1" ref="G3:G23"/>
  </sortState>
  <tableColumns count="13">
    <tableColumn id="1" name="Colonna1" totalsRowLabel="Totale" headerRowDxfId="34" dataDxfId="33"/>
    <tableColumn id="11" name="Colonna11" headerRowDxfId="32" dataDxfId="31"/>
    <tableColumn id="10" name="Colonna10" headerRowDxfId="30" dataDxfId="29"/>
    <tableColumn id="9" name="Colonna9" headerRowDxfId="28" dataDxfId="27"/>
    <tableColumn id="2" name="Colonna2" headerRowDxfId="26" dataDxfId="25" totalsRowDxfId="24"/>
    <tableColumn id="3" name="Colonna3" headerRowDxfId="23" dataDxfId="22" totalsRowDxfId="21"/>
    <tableColumn id="6" name="Colonna5" headerRowDxfId="20" dataDxfId="19" totalsRowDxfId="18"/>
    <tableColumn id="4" name="Colonna4" totalsRowFunction="count" headerRowDxfId="17" dataDxfId="16" totalsRowDxfId="15"/>
    <tableColumn id="5" name="Colonna6" headerRowDxfId="14" dataDxfId="13" totalsRowDxfId="12"/>
    <tableColumn id="7" name="Colonna7" headerRowDxfId="11" dataDxfId="10" totalsRowDxfId="9"/>
    <tableColumn id="8" name="Colonna8" headerRowDxfId="7" dataDxfId="8" totalsRowDxfId="6"/>
    <tableColumn id="12" name="Colonna12" headerRowDxfId="4" dataDxfId="5" totalsRowDxfId="3"/>
    <tableColumn id="13" name="Colonna13" headerRowDxfId="1" dataDxfId="2" totalsRowDxfId="0"/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topLeftCell="A10" zoomScale="115" zoomScaleNormal="115" workbookViewId="0">
      <selection activeCell="L32" sqref="L32"/>
    </sheetView>
  </sheetViews>
  <sheetFormatPr defaultRowHeight="14.4" x14ac:dyDescent="0.3"/>
  <cols>
    <col min="1" max="1" width="44.21875" customWidth="1"/>
    <col min="2" max="2" width="10.21875" customWidth="1"/>
    <col min="3" max="3" width="13.5546875" customWidth="1"/>
    <col min="4" max="4" width="14.44140625" customWidth="1"/>
    <col min="5" max="5" width="14.77734375" bestFit="1" customWidth="1"/>
    <col min="6" max="7" width="13.5546875" customWidth="1"/>
    <col min="8" max="8" width="9.6640625" customWidth="1"/>
    <col min="9" max="9" width="14.6640625" customWidth="1"/>
    <col min="10" max="10" width="11.5546875" customWidth="1"/>
    <col min="12" max="12" width="15.77734375" customWidth="1"/>
    <col min="13" max="13" width="15.88671875" customWidth="1"/>
  </cols>
  <sheetData>
    <row r="1" spans="1:10" ht="15.6" x14ac:dyDescent="0.3">
      <c r="A1" s="20" t="s">
        <v>20</v>
      </c>
      <c r="B1" s="20"/>
      <c r="C1" s="20"/>
      <c r="D1" s="20"/>
      <c r="E1" s="20"/>
      <c r="F1" s="20"/>
      <c r="G1" s="20"/>
      <c r="H1" s="20"/>
      <c r="I1" s="20"/>
      <c r="J1" s="23"/>
    </row>
    <row r="2" spans="1:10" ht="15.6" customHeight="1" x14ac:dyDescent="0.3">
      <c r="A2" s="4"/>
      <c r="B2" s="6"/>
      <c r="C2" s="6"/>
      <c r="D2" s="19"/>
      <c r="E2" s="19"/>
      <c r="F2" s="6"/>
    </row>
    <row r="3" spans="1:10" ht="26.4" x14ac:dyDescent="0.3">
      <c r="A3" s="8"/>
      <c r="B3" s="24" t="s">
        <v>18</v>
      </c>
      <c r="C3" s="5" t="s">
        <v>19</v>
      </c>
      <c r="D3" s="5" t="s">
        <v>0</v>
      </c>
      <c r="E3" s="5" t="s">
        <v>19</v>
      </c>
      <c r="F3" s="14" t="s">
        <v>4</v>
      </c>
      <c r="G3" s="14" t="s">
        <v>19</v>
      </c>
      <c r="H3" s="15" t="s">
        <v>5</v>
      </c>
      <c r="I3" s="15" t="s">
        <v>7</v>
      </c>
      <c r="J3" s="14"/>
    </row>
    <row r="4" spans="1:10" x14ac:dyDescent="0.3">
      <c r="A4" s="8" t="s">
        <v>10</v>
      </c>
      <c r="B4" s="2">
        <v>86676</v>
      </c>
      <c r="C4" s="12">
        <f>Tabella6[[#This Row],[Colonna2]]*100/$B$13</f>
        <v>19.144382428232863</v>
      </c>
      <c r="D4" s="2">
        <f t="shared" ref="D4:D12" si="0">F4+H4</f>
        <v>68976</v>
      </c>
      <c r="E4" s="12">
        <f>Tabella6[[#This Row],[Colonna5]]*100/$D$13</f>
        <v>43.950274306905143</v>
      </c>
      <c r="F4" s="2">
        <v>10708</v>
      </c>
      <c r="G4" s="13">
        <f>Tabella6[[#This Row],[Colonna6]]*100/$F$13</f>
        <v>36.354994228288177</v>
      </c>
      <c r="H4" s="2">
        <v>58268</v>
      </c>
      <c r="I4" s="16">
        <f>Tabella6[[#This Row],[Colonna8]]*100/$H$13</f>
        <v>45.705052279840295</v>
      </c>
      <c r="J4" s="2"/>
    </row>
    <row r="5" spans="1:10" x14ac:dyDescent="0.3">
      <c r="A5" s="21" t="s">
        <v>11</v>
      </c>
      <c r="B5" s="2">
        <v>103034</v>
      </c>
      <c r="C5" s="12">
        <f>Tabella6[[#This Row],[Colonna2]]*100/$B$13</f>
        <v>22.757421882765065</v>
      </c>
      <c r="D5" s="2">
        <f t="shared" si="0"/>
        <v>30713</v>
      </c>
      <c r="E5" s="12">
        <f>Tabella6[[#This Row],[Colonna5]]*100/$D$13</f>
        <v>19.569774628682115</v>
      </c>
      <c r="F5" s="2">
        <v>5143</v>
      </c>
      <c r="G5" s="13">
        <f>Tabella6[[#This Row],[Colonna6]]*100/$F$13</f>
        <v>17.461125823317715</v>
      </c>
      <c r="H5" s="2">
        <v>25570</v>
      </c>
      <c r="I5" s="16">
        <f>Tabella6[[#This Row],[Colonna8]]*100/$H$13</f>
        <v>20.056946982829622</v>
      </c>
      <c r="J5" s="2"/>
    </row>
    <row r="6" spans="1:10" x14ac:dyDescent="0.3">
      <c r="A6" s="9" t="s">
        <v>12</v>
      </c>
      <c r="B6" s="2">
        <v>41870</v>
      </c>
      <c r="C6" s="12">
        <f>Tabella6[[#This Row],[Colonna2]]*100/$B$13</f>
        <v>9.247949746990054</v>
      </c>
      <c r="D6" s="2">
        <f t="shared" si="0"/>
        <v>24519</v>
      </c>
      <c r="E6" s="12">
        <f>Tabella6[[#This Row],[Colonna5]]*100/$D$13</f>
        <v>15.623068541681269</v>
      </c>
      <c r="F6" s="2">
        <v>5551</v>
      </c>
      <c r="G6" s="13">
        <f>Tabella6[[#This Row],[Colonna6]]*100/$F$13</f>
        <v>18.846336660555444</v>
      </c>
      <c r="H6" s="2">
        <v>18968</v>
      </c>
      <c r="I6" s="16">
        <f>Tabella6[[#This Row],[Colonna8]]*100/$H$13</f>
        <v>14.878379756367316</v>
      </c>
      <c r="J6" s="2"/>
    </row>
    <row r="7" spans="1:10" ht="27" x14ac:dyDescent="0.3">
      <c r="A7" s="22" t="s">
        <v>13</v>
      </c>
      <c r="B7" s="2">
        <v>40461</v>
      </c>
      <c r="C7" s="12">
        <f>Tabella6[[#This Row],[Colonna2]]*100/$B$13</f>
        <v>8.9367397829702551</v>
      </c>
      <c r="D7" s="2">
        <f t="shared" si="0"/>
        <v>17637</v>
      </c>
      <c r="E7" s="12">
        <f>Tabella6[[#This Row],[Colonna5]]*100/$D$13</f>
        <v>11.23798115215272</v>
      </c>
      <c r="F7" s="2">
        <v>4399</v>
      </c>
      <c r="G7" s="13">
        <f>Tabella6[[#This Row],[Colonna6]]*100/$F$13</f>
        <v>14.935153120119509</v>
      </c>
      <c r="H7" s="2">
        <v>13238</v>
      </c>
      <c r="I7" s="16">
        <f>Tabella6[[#This Row],[Colonna8]]*100/$H$13</f>
        <v>10.383803838822782</v>
      </c>
      <c r="J7" s="2"/>
    </row>
    <row r="8" spans="1:10" x14ac:dyDescent="0.3">
      <c r="A8" s="1" t="s">
        <v>14</v>
      </c>
      <c r="B8" s="2">
        <v>45467</v>
      </c>
      <c r="C8" s="12">
        <f>Tabella6[[#This Row],[Colonna2]]*100/$B$13</f>
        <v>10.042429690623282</v>
      </c>
      <c r="D8" s="2">
        <f t="shared" si="0"/>
        <v>7575</v>
      </c>
      <c r="E8" s="12">
        <f>Tabella6[[#This Row],[Colonna5]]*100/$D$13</f>
        <v>4.8266546026850854</v>
      </c>
      <c r="F8" s="2">
        <v>1332</v>
      </c>
      <c r="G8" s="13">
        <f>Tabella6[[#This Row],[Colonna6]]*100/$F$13</f>
        <v>4.5223059686290483</v>
      </c>
      <c r="H8" s="2">
        <v>6243</v>
      </c>
      <c r="I8" s="16">
        <f>Tabella6[[#This Row],[Colonna8]]*100/$H$13</f>
        <v>4.8969698871257465</v>
      </c>
      <c r="J8" s="2"/>
    </row>
    <row r="9" spans="1:10" x14ac:dyDescent="0.3">
      <c r="A9" s="1" t="s">
        <v>15</v>
      </c>
      <c r="B9" s="2">
        <v>39913</v>
      </c>
      <c r="C9" s="12">
        <f>Tabella6[[#This Row],[Colonna2]]*100/$B$13</f>
        <v>8.8157014151328887</v>
      </c>
      <c r="D9" s="2">
        <f t="shared" si="0"/>
        <v>5280</v>
      </c>
      <c r="E9" s="12">
        <f>Tabella6[[#This Row],[Colonna5]]*100/$D$13</f>
        <v>3.364321624049802</v>
      </c>
      <c r="F9" s="2">
        <v>1390</v>
      </c>
      <c r="G9" s="13">
        <f>Tabella6[[#This Row],[Colonna6]]*100/$F$13</f>
        <v>4.7192231954912742</v>
      </c>
      <c r="H9" s="2">
        <v>3890</v>
      </c>
      <c r="I9" s="16">
        <f>Tabella6[[#This Row],[Colonna8]]*100/$H$13</f>
        <v>3.0512915042318038</v>
      </c>
      <c r="J9" s="2"/>
    </row>
    <row r="10" spans="1:10" ht="27" x14ac:dyDescent="0.3">
      <c r="A10" s="22" t="s">
        <v>16</v>
      </c>
      <c r="B10" s="10">
        <v>93564</v>
      </c>
      <c r="C10" s="12">
        <f>Tabella6[[#This Row],[Colonna2]]*100/$B$13</f>
        <v>20.66575519769232</v>
      </c>
      <c r="D10" s="2">
        <f t="shared" si="0"/>
        <v>2141</v>
      </c>
      <c r="E10" s="12">
        <f>Tabella6[[#This Row],[Colonna5]]*100/$D$13</f>
        <v>1.3642069312671641</v>
      </c>
      <c r="F10" s="2">
        <v>887</v>
      </c>
      <c r="G10" s="13">
        <f>Tabella6[[#This Row],[Colonna6]]*100/$F$13</f>
        <v>3.0114755211516262</v>
      </c>
      <c r="H10" s="2">
        <v>1254</v>
      </c>
      <c r="I10" s="16">
        <f>Tabella6[[#This Row],[Colonna8]]*100/$H$13</f>
        <v>0.98362970342074096</v>
      </c>
      <c r="J10" s="2"/>
    </row>
    <row r="11" spans="1:10" x14ac:dyDescent="0.3">
      <c r="A11" s="8" t="s">
        <v>17</v>
      </c>
      <c r="B11" s="10">
        <v>1761</v>
      </c>
      <c r="C11" s="12">
        <f>Tabella6[[#This Row],[Colonna2]]*100/$B$13</f>
        <v>0.38895723679124639</v>
      </c>
      <c r="D11" s="2">
        <f t="shared" si="0"/>
        <v>99</v>
      </c>
      <c r="E11" s="12">
        <f>Tabella6[[#This Row],[Colonna5]]*100/$D$13</f>
        <v>6.3081030450933787E-2</v>
      </c>
      <c r="F11" s="2">
        <v>44</v>
      </c>
      <c r="G11" s="13">
        <f>Tabella6[[#This Row],[Colonna6]]*100/$F$13</f>
        <v>0.14938548244720581</v>
      </c>
      <c r="H11" s="2">
        <v>55</v>
      </c>
      <c r="I11" s="16">
        <f>Tabella6[[#This Row],[Colonna8]]*100/$H$13</f>
        <v>4.314165365880443E-2</v>
      </c>
      <c r="J11" s="2"/>
    </row>
    <row r="12" spans="1:10" x14ac:dyDescent="0.3">
      <c r="A12" s="8" t="s">
        <v>6</v>
      </c>
      <c r="B12" s="10">
        <v>3</v>
      </c>
      <c r="C12" s="12">
        <f>Tabella6[[#This Row],[Colonna2]]*100/$B$13</f>
        <v>6.6261880202938054E-4</v>
      </c>
      <c r="D12" s="2">
        <f t="shared" si="0"/>
        <v>1</v>
      </c>
      <c r="E12" s="12">
        <f>Tabella6[[#This Row],[Colonna5]]*100/$D$13</f>
        <v>6.3718212576700795E-4</v>
      </c>
      <c r="F12" s="2">
        <v>0</v>
      </c>
      <c r="G12" s="13">
        <f>Tabella6[[#This Row],[Colonna6]]*100/$F$13</f>
        <v>0</v>
      </c>
      <c r="H12" s="2">
        <v>1</v>
      </c>
      <c r="I12" s="16">
        <f>Tabella6[[#This Row],[Colonna8]]*100/$H$13</f>
        <v>7.8439370288735323E-4</v>
      </c>
      <c r="J12" s="2"/>
    </row>
    <row r="13" spans="1:10" ht="13.8" customHeight="1" x14ac:dyDescent="0.3">
      <c r="A13" s="11" t="s">
        <v>2</v>
      </c>
      <c r="B13" s="10">
        <f>SUBTOTAL(109,B4:B12)</f>
        <v>452749</v>
      </c>
      <c r="C13" s="12">
        <f>Tabella6[[#This Row],[Colonna2]]*100/$B$13</f>
        <v>100</v>
      </c>
      <c r="D13" s="7">
        <f>SUBTOTAL(109,D3:D12)</f>
        <v>156941</v>
      </c>
      <c r="E13" s="12">
        <f>Tabella6[[#This Row],[Colonna5]]*100/$D$13</f>
        <v>100</v>
      </c>
      <c r="F13" s="10">
        <f>SUBTOTAL(109,F3:F12)</f>
        <v>29454</v>
      </c>
      <c r="G13" s="13">
        <f>Tabella6[[#This Row],[Colonna6]]*100/$F$13</f>
        <v>100</v>
      </c>
      <c r="H13" s="10">
        <f>SUBTOTAL(109,H3:H12)</f>
        <v>127487</v>
      </c>
      <c r="I13" s="16">
        <f>Tabella6[[#This Row],[Colonna8]]*100/$H$13</f>
        <v>100</v>
      </c>
      <c r="J13" s="10"/>
    </row>
    <row r="15" spans="1:10" x14ac:dyDescent="0.3">
      <c r="A15" s="3" t="s">
        <v>3</v>
      </c>
    </row>
    <row r="20" spans="1:13" ht="15.6" x14ac:dyDescent="0.3">
      <c r="A20" s="20" t="s">
        <v>21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</row>
    <row r="21" spans="1:13" x14ac:dyDescent="0.3">
      <c r="A21" s="4"/>
      <c r="B21" s="6"/>
      <c r="C21" s="6"/>
      <c r="D21" s="19"/>
      <c r="E21" s="19"/>
    </row>
    <row r="22" spans="1:13" x14ac:dyDescent="0.3">
      <c r="A22" s="8"/>
      <c r="B22" s="18" t="s">
        <v>1</v>
      </c>
      <c r="C22" s="25" t="s">
        <v>8</v>
      </c>
      <c r="D22" s="25" t="s">
        <v>9</v>
      </c>
      <c r="E22" s="5" t="s">
        <v>22</v>
      </c>
      <c r="F22" s="17" t="s">
        <v>8</v>
      </c>
      <c r="G22" s="17" t="s">
        <v>9</v>
      </c>
      <c r="H22" s="5" t="s">
        <v>23</v>
      </c>
      <c r="I22" s="17" t="s">
        <v>8</v>
      </c>
      <c r="J22" s="17" t="s">
        <v>9</v>
      </c>
      <c r="K22" s="26" t="s">
        <v>6</v>
      </c>
      <c r="L22" s="27" t="s">
        <v>8</v>
      </c>
      <c r="M22" s="27" t="s">
        <v>9</v>
      </c>
    </row>
    <row r="23" spans="1:13" x14ac:dyDescent="0.3">
      <c r="A23" s="8" t="s">
        <v>17</v>
      </c>
      <c r="B23" s="2">
        <v>1761</v>
      </c>
      <c r="C23" s="2">
        <v>1166</v>
      </c>
      <c r="D23" s="2">
        <v>595</v>
      </c>
      <c r="E23" s="2">
        <v>44</v>
      </c>
      <c r="F23" s="2">
        <v>22</v>
      </c>
      <c r="G23" s="2">
        <v>22</v>
      </c>
      <c r="H23" s="2">
        <v>55</v>
      </c>
      <c r="I23" s="2">
        <v>34</v>
      </c>
      <c r="J23" s="2">
        <v>21</v>
      </c>
      <c r="K23" s="10">
        <v>0</v>
      </c>
      <c r="L23" s="10">
        <v>0</v>
      </c>
      <c r="M23" s="10">
        <v>0</v>
      </c>
    </row>
    <row r="24" spans="1:13" ht="27" x14ac:dyDescent="0.3">
      <c r="A24" s="22" t="s">
        <v>16</v>
      </c>
      <c r="B24" s="2">
        <v>93564</v>
      </c>
      <c r="C24" s="2">
        <v>29500</v>
      </c>
      <c r="D24" s="2">
        <v>64064</v>
      </c>
      <c r="E24" s="2">
        <v>887</v>
      </c>
      <c r="F24" s="2">
        <v>333</v>
      </c>
      <c r="G24" s="2">
        <v>554</v>
      </c>
      <c r="H24" s="2">
        <v>1254</v>
      </c>
      <c r="I24" s="2">
        <v>538</v>
      </c>
      <c r="J24" s="2">
        <v>716</v>
      </c>
      <c r="K24" s="10">
        <v>0</v>
      </c>
      <c r="L24" s="10">
        <v>0</v>
      </c>
      <c r="M24" s="10">
        <v>0</v>
      </c>
    </row>
    <row r="25" spans="1:13" x14ac:dyDescent="0.3">
      <c r="A25" s="1" t="s">
        <v>15</v>
      </c>
      <c r="B25" s="2">
        <v>39910</v>
      </c>
      <c r="C25" s="2">
        <v>20070</v>
      </c>
      <c r="D25" s="2">
        <v>19840</v>
      </c>
      <c r="E25" s="2">
        <v>1390</v>
      </c>
      <c r="F25" s="2">
        <v>442</v>
      </c>
      <c r="G25" s="2">
        <v>948</v>
      </c>
      <c r="H25" s="2">
        <v>3890</v>
      </c>
      <c r="I25" s="2">
        <v>2316</v>
      </c>
      <c r="J25" s="2">
        <v>1574</v>
      </c>
      <c r="K25" s="10">
        <v>3</v>
      </c>
      <c r="L25" s="10">
        <v>1</v>
      </c>
      <c r="M25" s="10">
        <v>2</v>
      </c>
    </row>
    <row r="26" spans="1:13" x14ac:dyDescent="0.3">
      <c r="A26" s="1" t="s">
        <v>14</v>
      </c>
      <c r="B26" s="2">
        <v>45465</v>
      </c>
      <c r="C26" s="2">
        <v>17831</v>
      </c>
      <c r="D26" s="2">
        <v>27634</v>
      </c>
      <c r="E26" s="2">
        <v>1332</v>
      </c>
      <c r="F26" s="2">
        <v>471</v>
      </c>
      <c r="G26" s="2">
        <v>861</v>
      </c>
      <c r="H26" s="2">
        <v>6243</v>
      </c>
      <c r="I26" s="2">
        <v>4553</v>
      </c>
      <c r="J26" s="2">
        <v>1690</v>
      </c>
      <c r="K26" s="10">
        <v>2</v>
      </c>
      <c r="L26" s="10"/>
      <c r="M26" s="10">
        <v>2</v>
      </c>
    </row>
    <row r="27" spans="1:13" x14ac:dyDescent="0.3">
      <c r="A27" s="21" t="s">
        <v>11</v>
      </c>
      <c r="B27" s="2">
        <v>103027</v>
      </c>
      <c r="C27" s="2">
        <v>36554</v>
      </c>
      <c r="D27" s="2">
        <v>66473</v>
      </c>
      <c r="E27" s="2">
        <v>5143</v>
      </c>
      <c r="F27" s="2">
        <v>918</v>
      </c>
      <c r="G27" s="2">
        <v>4225</v>
      </c>
      <c r="H27" s="2">
        <v>25570</v>
      </c>
      <c r="I27" s="2">
        <v>12291</v>
      </c>
      <c r="J27" s="2">
        <v>13279</v>
      </c>
      <c r="K27" s="10">
        <v>7</v>
      </c>
      <c r="L27" s="10">
        <v>2</v>
      </c>
      <c r="M27" s="10">
        <v>5</v>
      </c>
    </row>
    <row r="28" spans="1:13" x14ac:dyDescent="0.3">
      <c r="A28" s="9" t="s">
        <v>12</v>
      </c>
      <c r="B28" s="2">
        <v>41863</v>
      </c>
      <c r="C28" s="2">
        <v>31580</v>
      </c>
      <c r="D28" s="2">
        <v>10283</v>
      </c>
      <c r="E28" s="2">
        <v>5551</v>
      </c>
      <c r="F28" s="2">
        <v>4241</v>
      </c>
      <c r="G28" s="2">
        <v>1310</v>
      </c>
      <c r="H28" s="2">
        <v>18968</v>
      </c>
      <c r="I28" s="2">
        <v>15181</v>
      </c>
      <c r="J28" s="2">
        <v>3787</v>
      </c>
      <c r="K28" s="10">
        <v>7</v>
      </c>
      <c r="L28" s="10">
        <v>4</v>
      </c>
      <c r="M28" s="10">
        <v>3</v>
      </c>
    </row>
    <row r="29" spans="1:13" ht="27" x14ac:dyDescent="0.3">
      <c r="A29" s="22" t="s">
        <v>13</v>
      </c>
      <c r="B29" s="2">
        <v>40460</v>
      </c>
      <c r="C29" s="2">
        <v>26949</v>
      </c>
      <c r="D29" s="2">
        <v>13511</v>
      </c>
      <c r="E29" s="2">
        <v>4399</v>
      </c>
      <c r="F29" s="2">
        <v>2508</v>
      </c>
      <c r="G29" s="2">
        <v>1891</v>
      </c>
      <c r="H29" s="2">
        <v>13238</v>
      </c>
      <c r="I29" s="2">
        <v>9495</v>
      </c>
      <c r="J29" s="2">
        <v>3743</v>
      </c>
      <c r="K29" s="10">
        <v>1</v>
      </c>
      <c r="L29" s="10">
        <v>0</v>
      </c>
      <c r="M29" s="10">
        <v>1</v>
      </c>
    </row>
    <row r="30" spans="1:13" x14ac:dyDescent="0.3">
      <c r="A30" s="8" t="s">
        <v>10</v>
      </c>
      <c r="B30" s="2">
        <v>86665</v>
      </c>
      <c r="C30" s="2">
        <v>48132</v>
      </c>
      <c r="D30" s="2">
        <v>38533</v>
      </c>
      <c r="E30" s="2">
        <v>10708</v>
      </c>
      <c r="F30" s="2">
        <v>6307</v>
      </c>
      <c r="G30" s="2">
        <v>4401</v>
      </c>
      <c r="H30" s="2">
        <v>58268</v>
      </c>
      <c r="I30" s="2">
        <v>46927</v>
      </c>
      <c r="J30" s="2">
        <v>11341</v>
      </c>
      <c r="K30" s="10">
        <v>11</v>
      </c>
      <c r="L30" s="10">
        <v>5</v>
      </c>
      <c r="M30" s="10">
        <v>6</v>
      </c>
    </row>
    <row r="31" spans="1:13" x14ac:dyDescent="0.3">
      <c r="A31" s="8" t="s">
        <v>6</v>
      </c>
      <c r="B31" s="2">
        <v>3</v>
      </c>
      <c r="C31" s="2">
        <v>2</v>
      </c>
      <c r="D31" s="2">
        <v>1</v>
      </c>
      <c r="E31" s="2">
        <v>0</v>
      </c>
      <c r="F31" s="2">
        <v>0</v>
      </c>
      <c r="G31" s="2">
        <v>0</v>
      </c>
      <c r="H31" s="2">
        <v>1</v>
      </c>
      <c r="I31" s="2">
        <v>1</v>
      </c>
      <c r="J31" s="2">
        <v>0</v>
      </c>
      <c r="K31" s="10">
        <v>0</v>
      </c>
      <c r="L31" s="10">
        <v>0</v>
      </c>
      <c r="M31" s="10">
        <v>0</v>
      </c>
    </row>
    <row r="32" spans="1:13" x14ac:dyDescent="0.3">
      <c r="A32" s="11" t="s">
        <v>2</v>
      </c>
      <c r="B32" s="10">
        <f>SUBTOTAL(109,B22:B31)</f>
        <v>452718</v>
      </c>
      <c r="C32" s="10">
        <f>SUBTOTAL(109,C22:C31)</f>
        <v>211784</v>
      </c>
      <c r="D32" s="10">
        <f>SUBTOTAL(109,D22:D31)</f>
        <v>240934</v>
      </c>
      <c r="E32" s="10">
        <f>SUBTOTAL(109,E22:E31)</f>
        <v>29454</v>
      </c>
      <c r="F32" s="10">
        <f>SUBTOTAL(109,F22:F31)</f>
        <v>15242</v>
      </c>
      <c r="G32" s="7">
        <f>SUBTOTAL(109,G22:G31)</f>
        <v>14212</v>
      </c>
      <c r="H32" s="10">
        <f>SUBTOTAL(109,H22:H31)</f>
        <v>127487</v>
      </c>
      <c r="I32" s="10">
        <f>SUBTOTAL(109,I22:I31)</f>
        <v>91336</v>
      </c>
      <c r="J32" s="10">
        <f>SUBTOTAL(109,J22:J31)</f>
        <v>36151</v>
      </c>
      <c r="K32" s="10">
        <f>SUBTOTAL(109,K22:K31)</f>
        <v>31</v>
      </c>
      <c r="L32" s="10">
        <f>SUBTOTAL(109,L22:L31)</f>
        <v>12</v>
      </c>
      <c r="M32" s="10">
        <f>SUBTOTAL(109,M22:M31)</f>
        <v>19</v>
      </c>
    </row>
    <row r="33" spans="1:4" x14ac:dyDescent="0.3">
      <c r="B33" s="10"/>
      <c r="C33" s="10"/>
      <c r="D33" s="10"/>
    </row>
    <row r="34" spans="1:4" x14ac:dyDescent="0.3">
      <c r="A34" s="3" t="s">
        <v>3</v>
      </c>
    </row>
  </sheetData>
  <sortState ref="A4:H23">
    <sortCondition descending="1" ref="H3"/>
  </sortState>
  <mergeCells count="4">
    <mergeCell ref="D2:E2"/>
    <mergeCell ref="D21:E21"/>
    <mergeCell ref="A1:I1"/>
    <mergeCell ref="A20:M20"/>
  </mergeCells>
  <pageMargins left="0.7" right="0.7" top="0.75" bottom="0.75" header="0.3" footer="0.3"/>
  <pageSetup paperSize="9" orientation="portrait" horizontalDpi="4294967293" verticalDpi="4294967293" r:id="rId1"/>
  <ignoredErrors>
    <ignoredError sqref="G13 I13 C13 E13" formula="1"/>
  </ignoredErrors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Genetti</dc:creator>
  <cp:lastModifiedBy>Silvia Genetti</cp:lastModifiedBy>
  <dcterms:created xsi:type="dcterms:W3CDTF">2024-04-05T07:50:21Z</dcterms:created>
  <dcterms:modified xsi:type="dcterms:W3CDTF">2026-07-02T10:26:10Z</dcterms:modified>
</cp:coreProperties>
</file>