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54" i="1"/>
  <c r="C56" i="1"/>
  <c r="C57" i="1"/>
  <c r="C58" i="1"/>
  <c r="C59" i="1"/>
  <c r="C60" i="1"/>
  <c r="C61" i="1"/>
  <c r="C62" i="1"/>
  <c r="C63" i="1"/>
  <c r="C64" i="1"/>
  <c r="C65" i="1"/>
  <c r="C66" i="1"/>
  <c r="C67" i="1"/>
  <c r="C54" i="1"/>
  <c r="I55" i="1"/>
  <c r="C55" i="1" s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C68" i="1" s="1"/>
  <c r="I54" i="1"/>
  <c r="J44" i="1" l="1"/>
  <c r="I44" i="1"/>
  <c r="H44" i="1"/>
  <c r="D44" i="1"/>
  <c r="C44" i="1"/>
  <c r="B44" i="1"/>
  <c r="G44" i="1"/>
  <c r="F44" i="1"/>
  <c r="E44" i="1"/>
  <c r="J19" i="1"/>
  <c r="H19" i="1"/>
  <c r="F19" i="1"/>
  <c r="E19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4" i="1"/>
  <c r="E4" i="1" s="1"/>
  <c r="B19" i="1"/>
  <c r="C19" i="1" l="1"/>
  <c r="I4" i="1"/>
  <c r="G19" i="1"/>
  <c r="C8" i="1"/>
  <c r="C7" i="1"/>
  <c r="I12" i="1"/>
  <c r="I15" i="1"/>
  <c r="I14" i="1"/>
  <c r="I13" i="1"/>
  <c r="C15" i="1"/>
  <c r="I11" i="1"/>
  <c r="C14" i="1"/>
  <c r="G12" i="1"/>
  <c r="I10" i="1"/>
  <c r="I17" i="1"/>
  <c r="G14" i="1"/>
  <c r="I8" i="1"/>
  <c r="I16" i="1"/>
  <c r="C17" i="1"/>
  <c r="G13" i="1"/>
  <c r="C13" i="1"/>
  <c r="G9" i="1"/>
  <c r="I7" i="1"/>
  <c r="I19" i="1"/>
  <c r="C18" i="1"/>
  <c r="G15" i="1"/>
  <c r="C16" i="1"/>
  <c r="I9" i="1"/>
  <c r="C11" i="1"/>
  <c r="C10" i="1"/>
  <c r="G8" i="1"/>
  <c r="I6" i="1"/>
  <c r="C6" i="1"/>
  <c r="I18" i="1"/>
  <c r="G18" i="1"/>
  <c r="G17" i="1"/>
  <c r="G16" i="1"/>
  <c r="G11" i="1"/>
  <c r="C12" i="1"/>
  <c r="G10" i="1"/>
  <c r="C9" i="1"/>
  <c r="G7" i="1"/>
  <c r="G6" i="1"/>
  <c r="I5" i="1"/>
  <c r="C5" i="1"/>
  <c r="G5" i="1"/>
  <c r="C4" i="1"/>
  <c r="G4" i="1"/>
</calcChain>
</file>

<file path=xl/sharedStrings.xml><?xml version="1.0" encoding="utf-8"?>
<sst xmlns="http://schemas.openxmlformats.org/spreadsheetml/2006/main" count="79" uniqueCount="36">
  <si>
    <t>Stranieri</t>
  </si>
  <si>
    <t>Agricoltura</t>
  </si>
  <si>
    <t>Costruzioni</t>
  </si>
  <si>
    <t>Commercio</t>
  </si>
  <si>
    <t>Italiani</t>
  </si>
  <si>
    <t>% tra italiani</t>
  </si>
  <si>
    <t>% tra stranieri</t>
  </si>
  <si>
    <t>Totale</t>
  </si>
  <si>
    <t>% UE</t>
  </si>
  <si>
    <t>Fonte: Osservatorio Mercato del Lavoro del Piemonte, dati al 31/12/2025</t>
  </si>
  <si>
    <t>di cui UE</t>
  </si>
  <si>
    <t>di cui Non UE</t>
  </si>
  <si>
    <t>ND</t>
  </si>
  <si>
    <t>% Non UE</t>
  </si>
  <si>
    <t>Altri Servizi</t>
  </si>
  <si>
    <t>Turismo</t>
  </si>
  <si>
    <t>Manifatturiero</t>
  </si>
  <si>
    <t>Logistica</t>
  </si>
  <si>
    <t>Sanità e Assistenza sociale</t>
  </si>
  <si>
    <t>Pubblica Amministrazione</t>
  </si>
  <si>
    <t>Istruzione</t>
  </si>
  <si>
    <t>Attività professionali</t>
  </si>
  <si>
    <t>Informazione e Comunicazione</t>
  </si>
  <si>
    <t>Utilities</t>
  </si>
  <si>
    <t>Estrattive</t>
  </si>
  <si>
    <t>Distribuzione nuovi assunti per settore e provenienza al 31/12/2025 in Piemonte</t>
  </si>
  <si>
    <t>Distribuzione nuovi assunti per settore, provenienza e genere al 31/12/2025 in Piemonte</t>
  </si>
  <si>
    <t>Altri servizi</t>
  </si>
  <si>
    <t>di cui uomini</t>
  </si>
  <si>
    <t>di cui donne</t>
  </si>
  <si>
    <t>Totale uomini</t>
  </si>
  <si>
    <t>Totale donne</t>
  </si>
  <si>
    <t>% sul totale</t>
  </si>
  <si>
    <t>UE</t>
  </si>
  <si>
    <t>Non UE</t>
  </si>
  <si>
    <t>Distribuzione nuovi assunti per settore e provenienza al 31/12/2025 in Piemonte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</si>
</sst>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b/>
      <i/>
      <sz val="10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0" xfId="0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</cellXfs>
  <cellStyles count="1">
    <cellStyle name="Normale" xfId="0" builtinId="0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3:J19" headerRowCount="0" headerRowDxfId="86" dataDxfId="85">
  <sortState ref="A3:H25">
    <sortCondition descending="1" ref="E3:E23"/>
  </sortState>
  <tableColumns count="10">
    <tableColumn id="1" name="Colonna1" totalsRowLabel="Totale" headerRowDxfId="84" dataDxfId="83"/>
    <tableColumn id="2" name="Colonna2" headerRowDxfId="82" dataDxfId="81" totalsRowDxfId="80"/>
    <tableColumn id="3" name="Colonna3" headerRowDxfId="79" dataDxfId="78" totalsRowDxfId="77"/>
    <tableColumn id="6" name="Colonna5" headerRowDxfId="76" dataDxfId="75" totalsRowDxfId="74"/>
    <tableColumn id="4" name="Colonna4" totalsRowFunction="count" headerRowDxfId="73" dataDxfId="72" totalsRowDxfId="71"/>
    <tableColumn id="5" name="Colonna6" headerRowDxfId="70" dataDxfId="69" totalsRowDxfId="68"/>
    <tableColumn id="7" name="Colonna7" headerRowDxfId="67" dataDxfId="66" totalsRowDxfId="65"/>
    <tableColumn id="8" name="Colonna8" headerRowDxfId="64" dataDxfId="63" totalsRowDxfId="62"/>
    <tableColumn id="9" name="Colonna9" headerRowDxfId="61" dataDxfId="60" totalsRowDxfId="59"/>
    <tableColumn id="10" name="Colonna10" headerRowDxfId="58" dataDxfId="57" totalsRowDxfId="56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A28:J44" headerRowCount="0" headerRowDxfId="55" dataDxfId="54">
  <sortState ref="A19:H41">
    <sortCondition descending="1" ref="E3:E23"/>
  </sortState>
  <tableColumns count="10">
    <tableColumn id="1" name="Colonna1" totalsRowLabel="Totale" headerRowDxfId="53" dataDxfId="52"/>
    <tableColumn id="11" name="Colonna11" headerRowDxfId="51" dataDxfId="50"/>
    <tableColumn id="10" name="Colonna10" headerRowDxfId="49" dataDxfId="48"/>
    <tableColumn id="9" name="Colonna9" headerRowDxfId="47" dataDxfId="46"/>
    <tableColumn id="2" name="Colonna2" headerRowDxfId="45" dataDxfId="44" totalsRowDxfId="43"/>
    <tableColumn id="3" name="Colonna3" headerRowDxfId="42" dataDxfId="41" totalsRowDxfId="40"/>
    <tableColumn id="6" name="Colonna5" headerRowDxfId="39" dataDxfId="38" totalsRowDxfId="37"/>
    <tableColumn id="4" name="Colonna4" totalsRowFunction="count" headerRowDxfId="36" dataDxfId="35" totalsRowDxfId="34"/>
    <tableColumn id="5" name="Colonna6" headerRowDxfId="33" dataDxfId="32" totalsRowDxfId="31"/>
    <tableColumn id="7" name="Colonna7" headerRowDxfId="30" dataDxfId="29" totalsRowDxfId="28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2" name="Tabella63" displayName="Tabella63" ref="A53:I68" headerRowCount="0" headerRowDxfId="27" dataDxfId="26">
  <sortState ref="A53:H75">
    <sortCondition descending="1" ref="E3:E23"/>
  </sortState>
  <tableColumns count="9">
    <tableColumn id="1" name="Colonna1" totalsRowLabel="Totale" headerRowDxfId="25" dataDxfId="24"/>
    <tableColumn id="2" name="Colonna2" headerRowDxfId="23" dataDxfId="22" totalsRowDxfId="21"/>
    <tableColumn id="3" name="Colonna3" headerRowDxfId="20" dataDxfId="19" totalsRowDxfId="18"/>
    <tableColumn id="5" name="Colonna6" headerRowDxfId="17" dataDxfId="16" totalsRowDxfId="15"/>
    <tableColumn id="7" name="Colonna7" headerRowDxfId="14" dataDxfId="13" totalsRowDxfId="12"/>
    <tableColumn id="8" name="Colonna8" headerRowDxfId="11" dataDxfId="10" totalsRowDxfId="9"/>
    <tableColumn id="9" name="Colonna9" headerRowDxfId="8" dataDxfId="7" totalsRowDxfId="6"/>
    <tableColumn id="10" name="Colonna10" headerRowDxfId="5" dataDxfId="4" totalsRowDxfId="3"/>
    <tableColumn id="4" name="Colonna4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A31" zoomScale="115" zoomScaleNormal="115" workbookViewId="0">
      <selection activeCell="G49" sqref="G48:G49"/>
    </sheetView>
  </sheetViews>
  <sheetFormatPr defaultRowHeight="14.4" x14ac:dyDescent="0.3"/>
  <cols>
    <col min="1" max="1" width="33.109375" customWidth="1"/>
    <col min="2" max="2" width="10.21875" customWidth="1"/>
    <col min="3" max="3" width="13.5546875" customWidth="1"/>
    <col min="4" max="4" width="14.44140625" customWidth="1"/>
    <col min="5" max="5" width="14.77734375" bestFit="1" customWidth="1"/>
    <col min="6" max="7" width="13.5546875" customWidth="1"/>
    <col min="8" max="8" width="9.6640625" customWidth="1"/>
    <col min="9" max="9" width="14.6640625" customWidth="1"/>
    <col min="10" max="10" width="11.5546875" customWidth="1"/>
  </cols>
  <sheetData>
    <row r="1" spans="1:10" ht="15.6" x14ac:dyDescent="0.3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.6" customHeight="1" x14ac:dyDescent="0.3">
      <c r="A2" s="4"/>
      <c r="B2" s="6"/>
      <c r="C2" s="6"/>
      <c r="D2" s="23"/>
      <c r="E2" s="23"/>
      <c r="F2" s="6"/>
    </row>
    <row r="3" spans="1:10" ht="26.4" x14ac:dyDescent="0.3">
      <c r="A3" s="8"/>
      <c r="B3" s="5" t="s">
        <v>4</v>
      </c>
      <c r="C3" s="5" t="s">
        <v>5</v>
      </c>
      <c r="D3" s="5" t="s">
        <v>0</v>
      </c>
      <c r="E3" s="5" t="s">
        <v>6</v>
      </c>
      <c r="F3" s="14" t="s">
        <v>10</v>
      </c>
      <c r="G3" s="14" t="s">
        <v>8</v>
      </c>
      <c r="H3" s="15" t="s">
        <v>11</v>
      </c>
      <c r="I3" s="15" t="s">
        <v>13</v>
      </c>
      <c r="J3" s="14" t="s">
        <v>12</v>
      </c>
    </row>
    <row r="4" spans="1:10" x14ac:dyDescent="0.3">
      <c r="A4" s="8" t="s">
        <v>14</v>
      </c>
      <c r="B4" s="2">
        <v>128353</v>
      </c>
      <c r="C4" s="12">
        <f>Tabella6[[#This Row],[Colonna2]]*100/$B$19</f>
        <v>28.351644953370531</v>
      </c>
      <c r="D4" s="2">
        <f>Tabella6[[#This Row],[Colonna6]]+Tabella6[[#This Row],[Colonna8]]+Tabella6[[#This Row],[Colonna10]]</f>
        <v>49816</v>
      </c>
      <c r="E4" s="12">
        <f>Tabella6[[#This Row],[Colonna5]]*100/$D$19</f>
        <v>27.954949747756746</v>
      </c>
      <c r="F4" s="2">
        <v>7939</v>
      </c>
      <c r="G4" s="13">
        <f>Tabella6[[#This Row],[Colonna6]]*100/$F$19</f>
        <v>26.953894207917429</v>
      </c>
      <c r="H4" s="2">
        <v>41869</v>
      </c>
      <c r="I4" s="16">
        <f>Tabella6[[#This Row],[Colonna8]]*100/$H$19</f>
        <v>32.841779946190591</v>
      </c>
      <c r="J4" s="2">
        <v>8</v>
      </c>
    </row>
    <row r="5" spans="1:10" x14ac:dyDescent="0.3">
      <c r="A5" s="9" t="s">
        <v>1</v>
      </c>
      <c r="B5" s="2">
        <v>17413</v>
      </c>
      <c r="C5" s="12">
        <f>Tabella6[[#This Row],[Colonna2]]*100/$B$19</f>
        <v>3.8463237600448843</v>
      </c>
      <c r="D5" s="2">
        <f>Tabella6[[#This Row],[Colonna6]]+Tabella6[[#This Row],[Colonna8]]+Tabella6[[#This Row],[Colonna10]]</f>
        <v>33290</v>
      </c>
      <c r="E5" s="12">
        <f>Tabella6[[#This Row],[Colonna5]]*100/$D$19</f>
        <v>18.681152182086521</v>
      </c>
      <c r="F5" s="2">
        <v>6065</v>
      </c>
      <c r="G5" s="13">
        <f>Tabella6[[#This Row],[Colonna6]]*100/$F$19</f>
        <v>20.591430705506891</v>
      </c>
      <c r="H5" s="2">
        <v>27223</v>
      </c>
      <c r="I5" s="16">
        <f>Tabella6[[#This Row],[Colonna8]]*100/$H$19</f>
        <v>21.353549773702415</v>
      </c>
      <c r="J5" s="2">
        <v>2</v>
      </c>
    </row>
    <row r="6" spans="1:10" x14ac:dyDescent="0.3">
      <c r="A6" s="9" t="s">
        <v>15</v>
      </c>
      <c r="B6" s="2">
        <v>44018</v>
      </c>
      <c r="C6" s="12">
        <f>Tabella6[[#This Row],[Colonna2]]*100/$B$19</f>
        <v>9.723050552441034</v>
      </c>
      <c r="D6" s="2">
        <f>Tabella6[[#This Row],[Colonna6]]+Tabella6[[#This Row],[Colonna8]]+Tabella6[[#This Row],[Colonna10]]</f>
        <v>18602</v>
      </c>
      <c r="E6" s="12">
        <f>Tabella6[[#This Row],[Colonna5]]*100/$D$19</f>
        <v>10.438774193186346</v>
      </c>
      <c r="F6" s="2">
        <v>2324</v>
      </c>
      <c r="G6" s="13">
        <f>Tabella6[[#This Row],[Colonna6]]*100/$F$19</f>
        <v>7.8902695728933248</v>
      </c>
      <c r="H6" s="2">
        <v>16271</v>
      </c>
      <c r="I6" s="16">
        <f>Tabella6[[#This Row],[Colonna8]]*100/$H$19</f>
        <v>12.762869939680124</v>
      </c>
      <c r="J6" s="2">
        <v>7</v>
      </c>
    </row>
    <row r="7" spans="1:10" x14ac:dyDescent="0.3">
      <c r="A7" s="1" t="s">
        <v>2</v>
      </c>
      <c r="B7" s="2">
        <v>17523</v>
      </c>
      <c r="C7" s="12">
        <f>Tabella6[[#This Row],[Colonna2]]*100/$B$19</f>
        <v>3.8706214464633613</v>
      </c>
      <c r="D7" s="2">
        <f>Tabella6[[#This Row],[Colonna6]]+Tabella6[[#This Row],[Colonna8]]+Tabella6[[#This Row],[Colonna10]]</f>
        <v>14627</v>
      </c>
      <c r="E7" s="12">
        <f>Tabella6[[#This Row],[Colonna5]]*100/$D$19</f>
        <v>8.2081469800955098</v>
      </c>
      <c r="F7" s="2">
        <v>3192</v>
      </c>
      <c r="G7" s="13">
        <f>Tabella6[[#This Row],[Colonna6]]*100/$F$19</f>
        <v>10.837237726624567</v>
      </c>
      <c r="H7" s="2">
        <v>11431</v>
      </c>
      <c r="I7" s="16">
        <f>Tabella6[[#This Row],[Colonna8]]*100/$H$19</f>
        <v>8.9664044177053341</v>
      </c>
      <c r="J7" s="2">
        <v>4</v>
      </c>
    </row>
    <row r="8" spans="1:10" x14ac:dyDescent="0.3">
      <c r="A8" s="1" t="s">
        <v>16</v>
      </c>
      <c r="B8" s="2">
        <v>39351</v>
      </c>
      <c r="C8" s="12">
        <f>Tabella6[[#This Row],[Colonna2]]*100/$B$19</f>
        <v>8.6921659841225658</v>
      </c>
      <c r="D8" s="2">
        <f>Tabella6[[#This Row],[Colonna6]]+Tabella6[[#This Row],[Colonna8]]+Tabella6[[#This Row],[Colonna10]]</f>
        <v>12211</v>
      </c>
      <c r="E8" s="12">
        <f>Tabella6[[#This Row],[Colonna5]]*100/$D$19</f>
        <v>6.8523745657992938</v>
      </c>
      <c r="F8" s="2">
        <v>3153</v>
      </c>
      <c r="G8" s="13">
        <f>Tabella6[[#This Row],[Colonna6]]*100/$F$19</f>
        <v>10.704827867182725</v>
      </c>
      <c r="H8" s="2">
        <v>9054</v>
      </c>
      <c r="I8" s="16">
        <f>Tabella6[[#This Row],[Colonna8]]*100/$H$19</f>
        <v>7.1019005859420963</v>
      </c>
      <c r="J8" s="2">
        <v>4</v>
      </c>
    </row>
    <row r="9" spans="1:10" x14ac:dyDescent="0.3">
      <c r="A9" s="1" t="s">
        <v>17</v>
      </c>
      <c r="B9" s="2">
        <v>18913</v>
      </c>
      <c r="C9" s="12">
        <f>Tabella6[[#This Row],[Colonna2]]*100/$B$19</f>
        <v>4.1776558475695689</v>
      </c>
      <c r="D9" s="2">
        <f>Tabella6[[#This Row],[Colonna6]]+Tabella6[[#This Row],[Colonna8]]+Tabella6[[#This Row],[Colonna10]]</f>
        <v>8913</v>
      </c>
      <c r="E9" s="12">
        <f>Tabella6[[#This Row],[Colonna5]]*100/$D$19</f>
        <v>5.0016554340323571</v>
      </c>
      <c r="F9" s="2">
        <v>2390</v>
      </c>
      <c r="G9" s="13">
        <f>Tabella6[[#This Row],[Colonna6]]*100/$F$19</f>
        <v>8.1143477965641342</v>
      </c>
      <c r="H9" s="2">
        <v>6521</v>
      </c>
      <c r="I9" s="16">
        <f>Tabella6[[#This Row],[Colonna8]]*100/$H$19</f>
        <v>5.1150313365284301</v>
      </c>
      <c r="J9" s="2">
        <v>2</v>
      </c>
    </row>
    <row r="10" spans="1:10" x14ac:dyDescent="0.3">
      <c r="A10" s="1" t="s">
        <v>3</v>
      </c>
      <c r="B10" s="10">
        <v>35956</v>
      </c>
      <c r="C10" s="12">
        <f>Tabella6[[#This Row],[Colonna2]]*100/$B$19</f>
        <v>7.9422510260250307</v>
      </c>
      <c r="D10" s="2">
        <f>Tabella6[[#This Row],[Colonna6]]+Tabella6[[#This Row],[Colonna8]]+Tabella6[[#This Row],[Colonna10]]</f>
        <v>7657</v>
      </c>
      <c r="E10" s="12">
        <f>Tabella6[[#This Row],[Colonna5]]*100/$D$19</f>
        <v>4.2968333511035288</v>
      </c>
      <c r="F10" s="2">
        <v>1197</v>
      </c>
      <c r="G10" s="13">
        <f>Tabella6[[#This Row],[Colonna6]]*100/$F$19</f>
        <v>4.0639641474842128</v>
      </c>
      <c r="H10" s="2">
        <v>6458</v>
      </c>
      <c r="I10" s="16">
        <f>Tabella6[[#This Row],[Colonna8]]*100/$H$19</f>
        <v>5.065614533246527</v>
      </c>
      <c r="J10" s="2">
        <v>2</v>
      </c>
    </row>
    <row r="11" spans="1:10" x14ac:dyDescent="0.3">
      <c r="A11" s="8" t="s">
        <v>18</v>
      </c>
      <c r="B11" s="10">
        <v>21864</v>
      </c>
      <c r="C11" s="12">
        <f>Tabella6[[#This Row],[Colonna2]]*100/$B$19</f>
        <v>4.8294965077597976</v>
      </c>
      <c r="D11" s="2">
        <f>Tabella6[[#This Row],[Colonna6]]+Tabella6[[#This Row],[Colonna8]]+Tabella6[[#This Row],[Colonna10]]</f>
        <v>6238</v>
      </c>
      <c r="E11" s="12">
        <f>Tabella6[[#This Row],[Colonna5]]*100/$D$19</f>
        <v>3.5005415233360084</v>
      </c>
      <c r="F11" s="2">
        <v>1673</v>
      </c>
      <c r="G11" s="13">
        <f>Tabella6[[#This Row],[Colonna6]]*100/$F$19</f>
        <v>5.6800434575948939</v>
      </c>
      <c r="H11" s="2">
        <v>4564</v>
      </c>
      <c r="I11" s="16">
        <f>Tabella6[[#This Row],[Colonna8]]*100/$H$19</f>
        <v>3.5799728599778802</v>
      </c>
      <c r="J11" s="2">
        <v>1</v>
      </c>
    </row>
    <row r="12" spans="1:10" x14ac:dyDescent="0.3">
      <c r="A12" s="8" t="s">
        <v>19</v>
      </c>
      <c r="B12" s="10">
        <v>7842</v>
      </c>
      <c r="C12" s="12">
        <f>Tabella6[[#This Row],[Colonna2]]*100/$B$19</f>
        <v>1.7322041535790491</v>
      </c>
      <c r="D12" s="2">
        <f>Tabella6[[#This Row],[Colonna6]]+Tabella6[[#This Row],[Colonna8]]+Tabella6[[#This Row],[Colonna10]]</f>
        <v>1479</v>
      </c>
      <c r="E12" s="12">
        <f>Tabella6[[#This Row],[Colonna5]]*100/$D$19</f>
        <v>0.82996167249342034</v>
      </c>
      <c r="F12" s="2">
        <v>256</v>
      </c>
      <c r="G12" s="13">
        <f>Tabella6[[#This Row],[Colonna6]]*100/$F$19</f>
        <v>0.86915189787465197</v>
      </c>
      <c r="H12" s="2">
        <v>1223</v>
      </c>
      <c r="I12" s="16">
        <f>Tabella6[[#This Row],[Colonna8]]*100/$H$19</f>
        <v>0.95931349863123294</v>
      </c>
      <c r="J12" s="2">
        <v>0</v>
      </c>
    </row>
    <row r="13" spans="1:10" x14ac:dyDescent="0.3">
      <c r="A13" s="8" t="s">
        <v>20</v>
      </c>
      <c r="B13" s="10">
        <v>92239</v>
      </c>
      <c r="C13" s="12">
        <f>Tabella6[[#This Row],[Colonna2]]*100/$B$19</f>
        <v>20.374493614126234</v>
      </c>
      <c r="D13" s="2">
        <f>Tabella6[[#This Row],[Colonna6]]+Tabella6[[#This Row],[Colonna8]]+Tabella6[[#This Row],[Colonna10]]</f>
        <v>1324</v>
      </c>
      <c r="E13" s="12">
        <f>Tabella6[[#This Row],[Colonna5]]*100/$D$19</f>
        <v>0.74298124028484691</v>
      </c>
      <c r="F13" s="2">
        <v>524</v>
      </c>
      <c r="G13" s="13">
        <f>Tabella6[[#This Row],[Colonna6]]*100/$F$19</f>
        <v>1.7790452909621783</v>
      </c>
      <c r="H13" s="2">
        <v>800</v>
      </c>
      <c r="I13" s="16">
        <f>Tabella6[[#This Row],[Colonna8]]*100/$H$19</f>
        <v>0.62751496230988257</v>
      </c>
      <c r="J13" s="2">
        <v>0</v>
      </c>
    </row>
    <row r="14" spans="1:10" x14ac:dyDescent="0.3">
      <c r="A14" s="8" t="s">
        <v>21</v>
      </c>
      <c r="B14" s="10">
        <v>10244</v>
      </c>
      <c r="C14" s="12">
        <f>Tabella6[[#This Row],[Colonna2]]*100/$B$19</f>
        <v>2.2627772697352437</v>
      </c>
      <c r="D14" s="2">
        <f>Tabella6[[#This Row],[Colonna6]]+Tabella6[[#This Row],[Colonna8]]+Tabella6[[#This Row],[Colonna10]]</f>
        <v>1221</v>
      </c>
      <c r="E14" s="12">
        <f>Tabella6[[#This Row],[Colonna5]]*100/$D$19</f>
        <v>0.6851813401720529</v>
      </c>
      <c r="F14" s="2">
        <v>341</v>
      </c>
      <c r="G14" s="13">
        <f>Tabella6[[#This Row],[Colonna6]]*100/$F$19</f>
        <v>1.1577374889658449</v>
      </c>
      <c r="H14" s="2">
        <v>880</v>
      </c>
      <c r="I14" s="16">
        <f>Tabella6[[#This Row],[Colonna8]]*100/$H$19</f>
        <v>0.69026645854087088</v>
      </c>
      <c r="J14" s="2">
        <v>0</v>
      </c>
    </row>
    <row r="15" spans="1:10" x14ac:dyDescent="0.3">
      <c r="A15" s="8" t="s">
        <v>22</v>
      </c>
      <c r="B15" s="10">
        <v>16082</v>
      </c>
      <c r="C15" s="12">
        <f>Tabella6[[#This Row],[Colonna2]]*100/$B$19</f>
        <v>3.5523217543813148</v>
      </c>
      <c r="D15" s="2">
        <f>Tabella6[[#This Row],[Colonna6]]+Tabella6[[#This Row],[Colonna8]]+Tabella6[[#This Row],[Colonna10]]</f>
        <v>905</v>
      </c>
      <c r="E15" s="12">
        <f>Tabella6[[#This Row],[Colonna5]]*100/$D$19</f>
        <v>0.50785349128231605</v>
      </c>
      <c r="F15" s="2">
        <v>284</v>
      </c>
      <c r="G15" s="13">
        <f>Tabella6[[#This Row],[Colonna6]]*100/$F$19</f>
        <v>0.96421538670469209</v>
      </c>
      <c r="H15" s="2">
        <v>620</v>
      </c>
      <c r="I15" s="16">
        <f>Tabella6[[#This Row],[Colonna8]]*100/$H$19</f>
        <v>0.48632409579015901</v>
      </c>
      <c r="J15" s="2">
        <v>1</v>
      </c>
    </row>
    <row r="16" spans="1:10" x14ac:dyDescent="0.3">
      <c r="A16" s="8" t="s">
        <v>23</v>
      </c>
      <c r="B16" s="10">
        <v>2693</v>
      </c>
      <c r="C16" s="12">
        <f>Tabella6[[#This Row],[Colonna2]]*100/$B$19</f>
        <v>0.59485154113598315</v>
      </c>
      <c r="D16" s="2">
        <f>Tabella6[[#This Row],[Colonna6]]+Tabella6[[#This Row],[Colonna8]]+Tabella6[[#This Row],[Colonna10]]</f>
        <v>620</v>
      </c>
      <c r="E16" s="12">
        <f>Tabella6[[#This Row],[Colonna5]]*100/$D$19</f>
        <v>0.34792172883429384</v>
      </c>
      <c r="F16" s="2">
        <v>96</v>
      </c>
      <c r="G16" s="13">
        <f>Tabella6[[#This Row],[Colonna6]]*100/$F$19</f>
        <v>0.32593196170299449</v>
      </c>
      <c r="H16" s="2">
        <v>524</v>
      </c>
      <c r="I16" s="16">
        <f>Tabella6[[#This Row],[Colonna8]]*100/$H$19</f>
        <v>0.4110223003129731</v>
      </c>
      <c r="J16" s="2">
        <v>0</v>
      </c>
    </row>
    <row r="17" spans="1:10" x14ac:dyDescent="0.3">
      <c r="A17" s="8" t="s">
        <v>24</v>
      </c>
      <c r="B17" s="10">
        <v>217</v>
      </c>
      <c r="C17" s="12">
        <f>Tabella6[[#This Row],[Colonna2]]*100/$B$19</f>
        <v>4.7932708661904321E-2</v>
      </c>
      <c r="D17" s="2">
        <f>Tabella6[[#This Row],[Colonna6]]+Tabella6[[#This Row],[Colonna8]]+Tabella6[[#This Row],[Colonna10]]</f>
        <v>69</v>
      </c>
      <c r="E17" s="12">
        <f>Tabella6[[#This Row],[Colonna5]]*100/$D$19</f>
        <v>3.8720321434784315E-2</v>
      </c>
      <c r="F17" s="2">
        <v>20</v>
      </c>
      <c r="G17" s="13">
        <f>Tabella6[[#This Row],[Colonna6]]*100/$F$19</f>
        <v>6.7902492021457192E-2</v>
      </c>
      <c r="H17" s="2">
        <v>49</v>
      </c>
      <c r="I17" s="16">
        <f>Tabella6[[#This Row],[Colonna8]]*100/$H$19</f>
        <v>3.8435291441480307E-2</v>
      </c>
      <c r="J17" s="2">
        <v>0</v>
      </c>
    </row>
    <row r="18" spans="1:10" x14ac:dyDescent="0.3">
      <c r="A18" s="8" t="s">
        <v>12</v>
      </c>
      <c r="B18" s="10">
        <v>10</v>
      </c>
      <c r="C18" s="12">
        <f>Tabella6[[#This Row],[Colonna2]]*100/$B$19</f>
        <v>2.2088805834978948E-3</v>
      </c>
      <c r="D18" s="2">
        <f>Tabella6[[#This Row],[Colonna6]]+Tabella6[[#This Row],[Colonna8]]+Tabella6[[#This Row],[Colonna10]]</f>
        <v>0</v>
      </c>
      <c r="E18" s="12">
        <f>Tabella6[[#This Row],[Colonna5]]*100/$D$19</f>
        <v>0</v>
      </c>
      <c r="F18" s="2">
        <v>0</v>
      </c>
      <c r="G18" s="13">
        <f>Tabella6[[#This Row],[Colonna6]]*100/$F$19</f>
        <v>0</v>
      </c>
      <c r="H18" s="2">
        <v>0</v>
      </c>
      <c r="I18" s="16">
        <f>Tabella6[[#This Row],[Colonna8]]*100/$H$19</f>
        <v>0</v>
      </c>
      <c r="J18" s="2">
        <v>0</v>
      </c>
    </row>
    <row r="19" spans="1:10" ht="13.8" customHeight="1" x14ac:dyDescent="0.3">
      <c r="A19" s="11" t="s">
        <v>7</v>
      </c>
      <c r="B19" s="10">
        <f>SUBTOTAL(109,B4:B18)</f>
        <v>452718</v>
      </c>
      <c r="C19" s="12">
        <f>Tabella6[[#This Row],[Colonna2]]*100/$B$19</f>
        <v>100</v>
      </c>
      <c r="D19" s="7">
        <v>178201</v>
      </c>
      <c r="E19" s="12">
        <f>Tabella6[[#This Row],[Colonna5]]*100/$D$19</f>
        <v>100</v>
      </c>
      <c r="F19" s="10">
        <f>SUBTOTAL(109,F4:F18)</f>
        <v>29454</v>
      </c>
      <c r="G19" s="13">
        <f>Tabella6[[#This Row],[Colonna6]]*100/$F$19</f>
        <v>100</v>
      </c>
      <c r="H19" s="10">
        <f>SUBTOTAL(109,H4:H18)</f>
        <v>127487</v>
      </c>
      <c r="I19" s="16">
        <f>Tabella6[[#This Row],[Colonna8]]*100/$H$19</f>
        <v>100</v>
      </c>
      <c r="J19" s="10">
        <f>SUBTOTAL(109,J4:J18)</f>
        <v>31</v>
      </c>
    </row>
    <row r="21" spans="1:10" x14ac:dyDescent="0.3">
      <c r="A21" s="3" t="s">
        <v>9</v>
      </c>
    </row>
    <row r="26" spans="1:10" ht="15.6" x14ac:dyDescent="0.3">
      <c r="A26" s="24" t="s">
        <v>26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3">
      <c r="A27" s="4"/>
      <c r="B27" s="6"/>
      <c r="C27" s="6"/>
      <c r="D27" s="23"/>
      <c r="E27" s="23"/>
    </row>
    <row r="28" spans="1:10" x14ac:dyDescent="0.3">
      <c r="A28" s="8"/>
      <c r="B28" s="19" t="s">
        <v>7</v>
      </c>
      <c r="C28" s="18" t="s">
        <v>30</v>
      </c>
      <c r="D28" s="18" t="s">
        <v>31</v>
      </c>
      <c r="E28" s="5" t="s">
        <v>4</v>
      </c>
      <c r="F28" s="17" t="s">
        <v>28</v>
      </c>
      <c r="G28" s="17" t="s">
        <v>29</v>
      </c>
      <c r="H28" s="5" t="s">
        <v>0</v>
      </c>
      <c r="I28" s="17" t="s">
        <v>28</v>
      </c>
      <c r="J28" s="17" t="s">
        <v>29</v>
      </c>
    </row>
    <row r="29" spans="1:10" x14ac:dyDescent="0.3">
      <c r="A29" s="8" t="s">
        <v>27</v>
      </c>
      <c r="B29" s="2">
        <v>178169</v>
      </c>
      <c r="C29" s="2">
        <v>88601</v>
      </c>
      <c r="D29" s="2">
        <v>89568</v>
      </c>
      <c r="E29" s="2">
        <v>128353</v>
      </c>
      <c r="F29" s="2">
        <v>60855</v>
      </c>
      <c r="G29" s="2">
        <v>67498</v>
      </c>
      <c r="H29" s="2">
        <v>49816</v>
      </c>
      <c r="I29" s="2">
        <v>27746</v>
      </c>
      <c r="J29" s="2">
        <v>22070</v>
      </c>
    </row>
    <row r="30" spans="1:10" x14ac:dyDescent="0.3">
      <c r="A30" s="8" t="s">
        <v>20</v>
      </c>
      <c r="B30" s="2">
        <v>93563</v>
      </c>
      <c r="C30" s="2">
        <v>23664</v>
      </c>
      <c r="D30" s="2">
        <v>69899</v>
      </c>
      <c r="E30" s="2">
        <v>92239</v>
      </c>
      <c r="F30" s="2">
        <v>23450</v>
      </c>
      <c r="G30" s="2">
        <v>68789</v>
      </c>
      <c r="H30" s="2">
        <v>1324</v>
      </c>
      <c r="I30" s="2">
        <v>214</v>
      </c>
      <c r="J30" s="2">
        <v>1110</v>
      </c>
    </row>
    <row r="31" spans="1:10" x14ac:dyDescent="0.3">
      <c r="A31" s="8" t="s">
        <v>15</v>
      </c>
      <c r="B31" s="2">
        <v>62620</v>
      </c>
      <c r="C31" s="2">
        <v>30441</v>
      </c>
      <c r="D31" s="2">
        <v>32179</v>
      </c>
      <c r="E31" s="2">
        <v>44018</v>
      </c>
      <c r="F31" s="2">
        <v>19212</v>
      </c>
      <c r="G31" s="2">
        <v>24806</v>
      </c>
      <c r="H31" s="2">
        <v>18602</v>
      </c>
      <c r="I31" s="2">
        <v>11229</v>
      </c>
      <c r="J31" s="2">
        <v>7373</v>
      </c>
    </row>
    <row r="32" spans="1:10" x14ac:dyDescent="0.3">
      <c r="A32" s="8" t="s">
        <v>16</v>
      </c>
      <c r="B32" s="2">
        <v>51562</v>
      </c>
      <c r="C32" s="2">
        <v>34109</v>
      </c>
      <c r="D32" s="2">
        <v>17453</v>
      </c>
      <c r="E32" s="2">
        <v>39351</v>
      </c>
      <c r="F32" s="2">
        <v>24969</v>
      </c>
      <c r="G32" s="2">
        <v>14382</v>
      </c>
      <c r="H32" s="2">
        <v>12211</v>
      </c>
      <c r="I32" s="2">
        <v>9140</v>
      </c>
      <c r="J32" s="2">
        <v>3071</v>
      </c>
    </row>
    <row r="33" spans="1:10" x14ac:dyDescent="0.3">
      <c r="A33" s="8" t="s">
        <v>1</v>
      </c>
      <c r="B33" s="2">
        <v>50703</v>
      </c>
      <c r="C33" s="2">
        <v>38528</v>
      </c>
      <c r="D33" s="2">
        <v>12175</v>
      </c>
      <c r="E33" s="10">
        <v>17413</v>
      </c>
      <c r="F33" s="2">
        <v>11413</v>
      </c>
      <c r="G33" s="2">
        <v>6000</v>
      </c>
      <c r="H33" s="2">
        <v>33290</v>
      </c>
      <c r="I33" s="2">
        <v>27115</v>
      </c>
      <c r="J33" s="2">
        <v>6175</v>
      </c>
    </row>
    <row r="34" spans="1:10" x14ac:dyDescent="0.3">
      <c r="A34" s="8" t="s">
        <v>3</v>
      </c>
      <c r="B34" s="2">
        <v>43613</v>
      </c>
      <c r="C34" s="2">
        <v>21244</v>
      </c>
      <c r="D34" s="2">
        <v>22369</v>
      </c>
      <c r="E34" s="10">
        <v>35956</v>
      </c>
      <c r="F34" s="2">
        <v>16314</v>
      </c>
      <c r="G34" s="2">
        <v>19642</v>
      </c>
      <c r="H34" s="2">
        <v>7657</v>
      </c>
      <c r="I34" s="2">
        <v>4930</v>
      </c>
      <c r="J34" s="2">
        <v>2727</v>
      </c>
    </row>
    <row r="35" spans="1:10" x14ac:dyDescent="0.3">
      <c r="A35" s="8" t="s">
        <v>2</v>
      </c>
      <c r="B35" s="2">
        <v>32150</v>
      </c>
      <c r="C35" s="2">
        <v>30089</v>
      </c>
      <c r="D35" s="2">
        <v>2061</v>
      </c>
      <c r="E35" s="10">
        <v>17523</v>
      </c>
      <c r="F35" s="2">
        <v>15780</v>
      </c>
      <c r="G35" s="2">
        <v>1743</v>
      </c>
      <c r="H35" s="2">
        <v>14627</v>
      </c>
      <c r="I35" s="2">
        <v>14309</v>
      </c>
      <c r="J35" s="2">
        <v>318</v>
      </c>
    </row>
    <row r="36" spans="1:10" x14ac:dyDescent="0.3">
      <c r="A36" s="8" t="s">
        <v>18</v>
      </c>
      <c r="B36" s="2">
        <v>28102</v>
      </c>
      <c r="C36" s="2">
        <v>5362</v>
      </c>
      <c r="D36" s="2">
        <v>22740</v>
      </c>
      <c r="E36" s="10">
        <v>21864</v>
      </c>
      <c r="F36" s="2">
        <v>4341</v>
      </c>
      <c r="G36" s="2">
        <v>17523</v>
      </c>
      <c r="H36" s="2">
        <v>6238</v>
      </c>
      <c r="I36" s="2">
        <v>1021</v>
      </c>
      <c r="J36" s="2">
        <v>5217</v>
      </c>
    </row>
    <row r="37" spans="1:10" x14ac:dyDescent="0.3">
      <c r="A37" s="8" t="s">
        <v>17</v>
      </c>
      <c r="B37" s="2">
        <v>27826</v>
      </c>
      <c r="C37" s="2">
        <v>22773</v>
      </c>
      <c r="D37" s="2">
        <v>5053</v>
      </c>
      <c r="E37" s="10">
        <v>18913</v>
      </c>
      <c r="F37" s="2">
        <v>15044</v>
      </c>
      <c r="G37" s="2">
        <v>3869</v>
      </c>
      <c r="H37" s="2">
        <v>8913</v>
      </c>
      <c r="I37" s="2">
        <v>7729</v>
      </c>
      <c r="J37" s="2">
        <v>1184</v>
      </c>
    </row>
    <row r="38" spans="1:10" x14ac:dyDescent="0.3">
      <c r="A38" s="8" t="s">
        <v>22</v>
      </c>
      <c r="B38" s="2">
        <v>16987</v>
      </c>
      <c r="C38" s="2">
        <v>10830</v>
      </c>
      <c r="D38" s="2">
        <v>6157</v>
      </c>
      <c r="E38" s="10">
        <v>16082</v>
      </c>
      <c r="F38" s="2">
        <v>10293</v>
      </c>
      <c r="G38" s="2">
        <v>5789</v>
      </c>
      <c r="H38" s="2">
        <v>905</v>
      </c>
      <c r="I38" s="2">
        <v>537</v>
      </c>
      <c r="J38" s="2">
        <v>368</v>
      </c>
    </row>
    <row r="39" spans="1:10" x14ac:dyDescent="0.3">
      <c r="A39" s="8" t="s">
        <v>21</v>
      </c>
      <c r="B39" s="2">
        <v>11465</v>
      </c>
      <c r="C39" s="2">
        <v>4805</v>
      </c>
      <c r="D39" s="2">
        <v>6660</v>
      </c>
      <c r="E39" s="10">
        <v>10244</v>
      </c>
      <c r="F39" s="2">
        <v>4097</v>
      </c>
      <c r="G39" s="2">
        <v>6147</v>
      </c>
      <c r="H39" s="2">
        <v>1221</v>
      </c>
      <c r="I39" s="2">
        <v>708</v>
      </c>
      <c r="J39" s="2">
        <v>513</v>
      </c>
    </row>
    <row r="40" spans="1:10" x14ac:dyDescent="0.3">
      <c r="A40" s="8" t="s">
        <v>19</v>
      </c>
      <c r="B40" s="2">
        <v>9321</v>
      </c>
      <c r="C40" s="2">
        <v>5016</v>
      </c>
      <c r="D40" s="2">
        <v>4305</v>
      </c>
      <c r="E40" s="10">
        <v>7842</v>
      </c>
      <c r="F40" s="2">
        <v>3729</v>
      </c>
      <c r="G40" s="2">
        <v>4113</v>
      </c>
      <c r="H40" s="2">
        <v>1479</v>
      </c>
      <c r="I40" s="2">
        <v>1287</v>
      </c>
      <c r="J40" s="2">
        <v>192</v>
      </c>
    </row>
    <row r="41" spans="1:10" x14ac:dyDescent="0.3">
      <c r="A41" s="8" t="s">
        <v>23</v>
      </c>
      <c r="B41" s="2">
        <v>3313</v>
      </c>
      <c r="C41" s="2">
        <v>2644</v>
      </c>
      <c r="D41" s="2">
        <v>669</v>
      </c>
      <c r="E41" s="10">
        <v>2693</v>
      </c>
      <c r="F41" s="2">
        <v>2086</v>
      </c>
      <c r="G41" s="2">
        <v>607</v>
      </c>
      <c r="H41" s="2">
        <v>620</v>
      </c>
      <c r="I41" s="2">
        <v>558</v>
      </c>
      <c r="J41" s="2">
        <v>62</v>
      </c>
    </row>
    <row r="42" spans="1:10" x14ac:dyDescent="0.3">
      <c r="A42" s="8" t="s">
        <v>24</v>
      </c>
      <c r="B42" s="2">
        <v>286</v>
      </c>
      <c r="C42" s="2">
        <v>262</v>
      </c>
      <c r="D42" s="2">
        <v>24</v>
      </c>
      <c r="E42" s="10">
        <v>217</v>
      </c>
      <c r="F42" s="2">
        <v>195</v>
      </c>
      <c r="G42" s="2">
        <v>22</v>
      </c>
      <c r="H42" s="2">
        <v>69</v>
      </c>
      <c r="I42" s="2">
        <v>67</v>
      </c>
      <c r="J42" s="2">
        <v>2</v>
      </c>
    </row>
    <row r="43" spans="1:10" x14ac:dyDescent="0.3">
      <c r="A43" s="8" t="s">
        <v>12</v>
      </c>
      <c r="B43" s="2">
        <v>10</v>
      </c>
      <c r="C43" s="2">
        <v>6</v>
      </c>
      <c r="D43" s="2">
        <v>4</v>
      </c>
      <c r="E43" s="10">
        <v>10</v>
      </c>
      <c r="F43" s="2">
        <v>6</v>
      </c>
      <c r="G43" s="2">
        <v>4</v>
      </c>
      <c r="H43" s="2">
        <v>0</v>
      </c>
      <c r="I43" s="2">
        <v>0</v>
      </c>
      <c r="J43" s="2">
        <v>0</v>
      </c>
    </row>
    <row r="44" spans="1:10" x14ac:dyDescent="0.3">
      <c r="A44" s="11" t="s">
        <v>7</v>
      </c>
      <c r="B44" s="10">
        <f t="shared" ref="B44:J44" si="0">SUBTOTAL(109,B28:B43)</f>
        <v>609690</v>
      </c>
      <c r="C44" s="10">
        <f t="shared" si="0"/>
        <v>318374</v>
      </c>
      <c r="D44" s="10">
        <f t="shared" si="0"/>
        <v>291316</v>
      </c>
      <c r="E44" s="10">
        <f t="shared" si="0"/>
        <v>452718</v>
      </c>
      <c r="F44" s="10">
        <f t="shared" si="0"/>
        <v>211784</v>
      </c>
      <c r="G44" s="7">
        <f t="shared" si="0"/>
        <v>240934</v>
      </c>
      <c r="H44" s="10">
        <f t="shared" si="0"/>
        <v>156972</v>
      </c>
      <c r="I44" s="10">
        <f t="shared" si="0"/>
        <v>106590</v>
      </c>
      <c r="J44" s="10">
        <f t="shared" si="0"/>
        <v>50382</v>
      </c>
    </row>
    <row r="45" spans="1:10" x14ac:dyDescent="0.3">
      <c r="B45" s="10"/>
      <c r="C45" s="10"/>
      <c r="D45" s="10"/>
    </row>
    <row r="46" spans="1:10" x14ac:dyDescent="0.3">
      <c r="A46" s="3" t="s">
        <v>9</v>
      </c>
    </row>
    <row r="51" spans="1:9" ht="15.6" x14ac:dyDescent="0.3">
      <c r="A51" s="24" t="s">
        <v>35</v>
      </c>
      <c r="B51" s="24"/>
      <c r="C51" s="24"/>
      <c r="D51" s="24"/>
      <c r="E51" s="24"/>
      <c r="F51" s="24"/>
      <c r="G51" s="24"/>
      <c r="H51" s="24"/>
      <c r="I51" s="24"/>
    </row>
    <row r="52" spans="1:9" x14ac:dyDescent="0.3">
      <c r="A52" s="4"/>
      <c r="B52" s="6"/>
      <c r="C52" s="6"/>
      <c r="D52" s="23"/>
      <c r="E52" s="23"/>
      <c r="F52" s="6"/>
    </row>
    <row r="53" spans="1:9" x14ac:dyDescent="0.3">
      <c r="A53" s="8"/>
      <c r="B53" s="5" t="s">
        <v>4</v>
      </c>
      <c r="C53" s="5" t="s">
        <v>32</v>
      </c>
      <c r="D53" s="20" t="s">
        <v>33</v>
      </c>
      <c r="E53" s="20" t="s">
        <v>32</v>
      </c>
      <c r="F53" s="21" t="s">
        <v>34</v>
      </c>
      <c r="G53" s="21" t="s">
        <v>32</v>
      </c>
      <c r="H53" s="20" t="s">
        <v>12</v>
      </c>
      <c r="I53" s="22" t="s">
        <v>7</v>
      </c>
    </row>
    <row r="54" spans="1:9" x14ac:dyDescent="0.3">
      <c r="A54" s="8" t="s">
        <v>14</v>
      </c>
      <c r="B54" s="2">
        <v>128353</v>
      </c>
      <c r="C54" s="12">
        <f>B54*100/Tabella63[[#This Row],[Colonna4]]</f>
        <v>72.040029410279004</v>
      </c>
      <c r="D54" s="2">
        <v>7939</v>
      </c>
      <c r="E54" s="13">
        <f>D54*100/Tabella63[[#This Row],[Colonna4]]</f>
        <v>4.4558817751685194</v>
      </c>
      <c r="F54" s="2">
        <v>41869</v>
      </c>
      <c r="G54" s="16">
        <f>F54*100/Tabella63[[#This Row],[Colonna4]]</f>
        <v>23.499598695620449</v>
      </c>
      <c r="H54" s="2">
        <v>8</v>
      </c>
      <c r="I54" s="10">
        <f>Tabella63[[#This Row],[Colonna2]]+Tabella63[[#This Row],[Colonna6]]+Tabella63[[#This Row],[Colonna8]]+Tabella63[[#This Row],[Colonna10]]</f>
        <v>178169</v>
      </c>
    </row>
    <row r="55" spans="1:9" x14ac:dyDescent="0.3">
      <c r="A55" s="9" t="s">
        <v>1</v>
      </c>
      <c r="B55" s="2">
        <v>17413</v>
      </c>
      <c r="C55" s="12">
        <f>B55*100/Tabella63[[#This Row],[Colonna4]]</f>
        <v>34.343135514663828</v>
      </c>
      <c r="D55" s="2">
        <v>6065</v>
      </c>
      <c r="E55" s="13">
        <f>D55*100/Tabella63[[#This Row],[Colonna4]]</f>
        <v>11.961816855018441</v>
      </c>
      <c r="F55" s="2">
        <v>27223</v>
      </c>
      <c r="G55" s="16">
        <f>F55*100/Tabella63[[#This Row],[Colonna4]]</f>
        <v>53.69110309054691</v>
      </c>
      <c r="H55" s="2">
        <v>2</v>
      </c>
      <c r="I55" s="10">
        <f>Tabella63[[#This Row],[Colonna2]]+Tabella63[[#This Row],[Colonna6]]+Tabella63[[#This Row],[Colonna8]]+Tabella63[[#This Row],[Colonna10]]</f>
        <v>50703</v>
      </c>
    </row>
    <row r="56" spans="1:9" x14ac:dyDescent="0.3">
      <c r="A56" s="9" t="s">
        <v>15</v>
      </c>
      <c r="B56" s="2">
        <v>44018</v>
      </c>
      <c r="C56" s="12">
        <f>B56*100/Tabella63[[#This Row],[Colonna4]]</f>
        <v>70.293835835196418</v>
      </c>
      <c r="D56" s="2">
        <v>2324</v>
      </c>
      <c r="E56" s="13">
        <f>D56*100/Tabella63[[#This Row],[Colonna4]]</f>
        <v>3.7112743532417758</v>
      </c>
      <c r="F56" s="2">
        <v>16271</v>
      </c>
      <c r="G56" s="16">
        <f>F56*100/Tabella63[[#This Row],[Colonna4]]</f>
        <v>25.98371127435324</v>
      </c>
      <c r="H56" s="2">
        <v>7</v>
      </c>
      <c r="I56" s="10">
        <f>Tabella63[[#This Row],[Colonna2]]+Tabella63[[#This Row],[Colonna6]]+Tabella63[[#This Row],[Colonna8]]+Tabella63[[#This Row],[Colonna10]]</f>
        <v>62620</v>
      </c>
    </row>
    <row r="57" spans="1:9" x14ac:dyDescent="0.3">
      <c r="A57" s="1" t="s">
        <v>2</v>
      </c>
      <c r="B57" s="2">
        <v>17523</v>
      </c>
      <c r="C57" s="12">
        <f>B57*100/Tabella63[[#This Row],[Colonna4]]</f>
        <v>54.503888024883359</v>
      </c>
      <c r="D57" s="2">
        <v>3192</v>
      </c>
      <c r="E57" s="13">
        <f>D57*100/Tabella63[[#This Row],[Colonna4]]</f>
        <v>9.9284603421461899</v>
      </c>
      <c r="F57" s="2">
        <v>11431</v>
      </c>
      <c r="G57" s="16">
        <f>F57*100/Tabella63[[#This Row],[Colonna4]]</f>
        <v>35.555209953343699</v>
      </c>
      <c r="H57" s="2">
        <v>4</v>
      </c>
      <c r="I57" s="10">
        <f>Tabella63[[#This Row],[Colonna2]]+Tabella63[[#This Row],[Colonna6]]+Tabella63[[#This Row],[Colonna8]]+Tabella63[[#This Row],[Colonna10]]</f>
        <v>32150</v>
      </c>
    </row>
    <row r="58" spans="1:9" x14ac:dyDescent="0.3">
      <c r="A58" s="1" t="s">
        <v>16</v>
      </c>
      <c r="B58" s="2">
        <v>39351</v>
      </c>
      <c r="C58" s="12">
        <f>B58*100/Tabella63[[#This Row],[Colonna4]]</f>
        <v>76.317830960785074</v>
      </c>
      <c r="D58" s="2">
        <v>3153</v>
      </c>
      <c r="E58" s="13">
        <f>D58*100/Tabella63[[#This Row],[Colonna4]]</f>
        <v>6.1149683875722429</v>
      </c>
      <c r="F58" s="2">
        <v>9054</v>
      </c>
      <c r="G58" s="16">
        <f>F58*100/Tabella63[[#This Row],[Colonna4]]</f>
        <v>17.5594430006594</v>
      </c>
      <c r="H58" s="2">
        <v>4</v>
      </c>
      <c r="I58" s="10">
        <f>Tabella63[[#This Row],[Colonna2]]+Tabella63[[#This Row],[Colonna6]]+Tabella63[[#This Row],[Colonna8]]+Tabella63[[#This Row],[Colonna10]]</f>
        <v>51562</v>
      </c>
    </row>
    <row r="59" spans="1:9" x14ac:dyDescent="0.3">
      <c r="A59" s="1" t="s">
        <v>17</v>
      </c>
      <c r="B59" s="2">
        <v>18913</v>
      </c>
      <c r="C59" s="12">
        <f>B59*100/Tabella63[[#This Row],[Colonna4]]</f>
        <v>67.968806152519221</v>
      </c>
      <c r="D59" s="2">
        <v>2390</v>
      </c>
      <c r="E59" s="13">
        <f>D59*100/Tabella63[[#This Row],[Colonna4]]</f>
        <v>8.5890893409041897</v>
      </c>
      <c r="F59" s="2">
        <v>6521</v>
      </c>
      <c r="G59" s="16">
        <f>F59*100/Tabella63[[#This Row],[Colonna4]]</f>
        <v>23.434916984115574</v>
      </c>
      <c r="H59" s="2">
        <v>2</v>
      </c>
      <c r="I59" s="10">
        <f>Tabella63[[#This Row],[Colonna2]]+Tabella63[[#This Row],[Colonna6]]+Tabella63[[#This Row],[Colonna8]]+Tabella63[[#This Row],[Colonna10]]</f>
        <v>27826</v>
      </c>
    </row>
    <row r="60" spans="1:9" x14ac:dyDescent="0.3">
      <c r="A60" s="1" t="s">
        <v>3</v>
      </c>
      <c r="B60" s="10">
        <v>35956</v>
      </c>
      <c r="C60" s="12">
        <f>B60*100/Tabella63[[#This Row],[Colonna4]]</f>
        <v>82.443308187925624</v>
      </c>
      <c r="D60" s="2">
        <v>1197</v>
      </c>
      <c r="E60" s="13">
        <f>D60*100/Tabella63[[#This Row],[Colonna4]]</f>
        <v>2.7445945016394195</v>
      </c>
      <c r="F60" s="2">
        <v>6458</v>
      </c>
      <c r="G60" s="16">
        <f>F60*100/Tabella63[[#This Row],[Colonna4]]</f>
        <v>14.807511521793961</v>
      </c>
      <c r="H60" s="2">
        <v>2</v>
      </c>
      <c r="I60" s="10">
        <f>Tabella63[[#This Row],[Colonna2]]+Tabella63[[#This Row],[Colonna6]]+Tabella63[[#This Row],[Colonna8]]+Tabella63[[#This Row],[Colonna10]]</f>
        <v>43613</v>
      </c>
    </row>
    <row r="61" spans="1:9" x14ac:dyDescent="0.3">
      <c r="A61" s="8" t="s">
        <v>18</v>
      </c>
      <c r="B61" s="10">
        <v>21864</v>
      </c>
      <c r="C61" s="12">
        <f>B61*100/Tabella63[[#This Row],[Colonna4]]</f>
        <v>77.802291651839724</v>
      </c>
      <c r="D61" s="2">
        <v>1673</v>
      </c>
      <c r="E61" s="13">
        <f>D61*100/Tabella63[[#This Row],[Colonna4]]</f>
        <v>5.9533129314639526</v>
      </c>
      <c r="F61" s="2">
        <v>4564</v>
      </c>
      <c r="G61" s="16">
        <f>F61*100/Tabella63[[#This Row],[Colonna4]]</f>
        <v>16.240836951106683</v>
      </c>
      <c r="H61" s="2">
        <v>1</v>
      </c>
      <c r="I61" s="10">
        <f>Tabella63[[#This Row],[Colonna2]]+Tabella63[[#This Row],[Colonna6]]+Tabella63[[#This Row],[Colonna8]]+Tabella63[[#This Row],[Colonna10]]</f>
        <v>28102</v>
      </c>
    </row>
    <row r="62" spans="1:9" x14ac:dyDescent="0.3">
      <c r="A62" s="8" t="s">
        <v>19</v>
      </c>
      <c r="B62" s="10">
        <v>7842</v>
      </c>
      <c r="C62" s="12">
        <f>B62*100/Tabella63[[#This Row],[Colonna4]]</f>
        <v>84.13260379787576</v>
      </c>
      <c r="D62" s="2">
        <v>256</v>
      </c>
      <c r="E62" s="13">
        <f>D62*100/Tabella63[[#This Row],[Colonna4]]</f>
        <v>2.7464864284947965</v>
      </c>
      <c r="F62" s="2">
        <v>1223</v>
      </c>
      <c r="G62" s="16">
        <f>F62*100/Tabella63[[#This Row],[Colonna4]]</f>
        <v>13.120909773629439</v>
      </c>
      <c r="H62" s="2">
        <v>0</v>
      </c>
      <c r="I62" s="10">
        <f>Tabella63[[#This Row],[Colonna2]]+Tabella63[[#This Row],[Colonna6]]+Tabella63[[#This Row],[Colonna8]]+Tabella63[[#This Row],[Colonna10]]</f>
        <v>9321</v>
      </c>
    </row>
    <row r="63" spans="1:9" x14ac:dyDescent="0.3">
      <c r="A63" s="8" t="s">
        <v>20</v>
      </c>
      <c r="B63" s="10">
        <v>92239</v>
      </c>
      <c r="C63" s="12">
        <f>B63*100/Tabella63[[#This Row],[Colonna4]]</f>
        <v>98.58491070188002</v>
      </c>
      <c r="D63" s="2">
        <v>524</v>
      </c>
      <c r="E63" s="13">
        <f>D63*100/Tabella63[[#This Row],[Colonna4]]</f>
        <v>0.56005044729219888</v>
      </c>
      <c r="F63" s="2">
        <v>800</v>
      </c>
      <c r="G63" s="16">
        <f>F63*100/Tabella63[[#This Row],[Colonna4]]</f>
        <v>0.85503885082778452</v>
      </c>
      <c r="H63" s="2">
        <v>0</v>
      </c>
      <c r="I63" s="10">
        <f>Tabella63[[#This Row],[Colonna2]]+Tabella63[[#This Row],[Colonna6]]+Tabella63[[#This Row],[Colonna8]]+Tabella63[[#This Row],[Colonna10]]</f>
        <v>93563</v>
      </c>
    </row>
    <row r="64" spans="1:9" x14ac:dyDescent="0.3">
      <c r="A64" s="8" t="s">
        <v>21</v>
      </c>
      <c r="B64" s="10">
        <v>10244</v>
      </c>
      <c r="C64" s="12">
        <f>B64*100/Tabella63[[#This Row],[Colonna4]]</f>
        <v>89.350196249454868</v>
      </c>
      <c r="D64" s="2">
        <v>341</v>
      </c>
      <c r="E64" s="13">
        <f>D64*100/Tabella63[[#This Row],[Colonna4]]</f>
        <v>2.9742695159180115</v>
      </c>
      <c r="F64" s="2">
        <v>880</v>
      </c>
      <c r="G64" s="16">
        <f>F64*100/Tabella63[[#This Row],[Colonna4]]</f>
        <v>7.6755342346271265</v>
      </c>
      <c r="H64" s="2">
        <v>0</v>
      </c>
      <c r="I64" s="10">
        <f>Tabella63[[#This Row],[Colonna2]]+Tabella63[[#This Row],[Colonna6]]+Tabella63[[#This Row],[Colonna8]]+Tabella63[[#This Row],[Colonna10]]</f>
        <v>11465</v>
      </c>
    </row>
    <row r="65" spans="1:9" x14ac:dyDescent="0.3">
      <c r="A65" s="8" t="s">
        <v>22</v>
      </c>
      <c r="B65" s="10">
        <v>16082</v>
      </c>
      <c r="C65" s="12">
        <f>B65*100/Tabella63[[#This Row],[Colonna4]]</f>
        <v>94.672396538529469</v>
      </c>
      <c r="D65" s="2">
        <v>284</v>
      </c>
      <c r="E65" s="13">
        <f>D65*100/Tabella63[[#This Row],[Colonna4]]</f>
        <v>1.6718667216106435</v>
      </c>
      <c r="F65" s="2">
        <v>620</v>
      </c>
      <c r="G65" s="16">
        <f>F65*100/Tabella63[[#This Row],[Colonna4]]</f>
        <v>3.6498498852063341</v>
      </c>
      <c r="H65" s="2">
        <v>1</v>
      </c>
      <c r="I65" s="10">
        <f>Tabella63[[#This Row],[Colonna2]]+Tabella63[[#This Row],[Colonna6]]+Tabella63[[#This Row],[Colonna8]]+Tabella63[[#This Row],[Colonna10]]</f>
        <v>16987</v>
      </c>
    </row>
    <row r="66" spans="1:9" x14ac:dyDescent="0.3">
      <c r="A66" s="8" t="s">
        <v>23</v>
      </c>
      <c r="B66" s="10">
        <v>2693</v>
      </c>
      <c r="C66" s="12">
        <f>B66*100/Tabella63[[#This Row],[Colonna4]]</f>
        <v>81.285843646242071</v>
      </c>
      <c r="D66" s="2">
        <v>96</v>
      </c>
      <c r="E66" s="13">
        <f>D66*100/Tabella63[[#This Row],[Colonna4]]</f>
        <v>2.897675822517356</v>
      </c>
      <c r="F66" s="2">
        <v>524</v>
      </c>
      <c r="G66" s="16">
        <f>F66*100/Tabella63[[#This Row],[Colonna4]]</f>
        <v>15.816480531240568</v>
      </c>
      <c r="H66" s="2">
        <v>0</v>
      </c>
      <c r="I66" s="10">
        <f>Tabella63[[#This Row],[Colonna2]]+Tabella63[[#This Row],[Colonna6]]+Tabella63[[#This Row],[Colonna8]]+Tabella63[[#This Row],[Colonna10]]</f>
        <v>3313</v>
      </c>
    </row>
    <row r="67" spans="1:9" x14ac:dyDescent="0.3">
      <c r="A67" s="8" t="s">
        <v>24</v>
      </c>
      <c r="B67" s="10">
        <v>217</v>
      </c>
      <c r="C67" s="12">
        <f>B67*100/Tabella63[[#This Row],[Colonna4]]</f>
        <v>75.87412587412588</v>
      </c>
      <c r="D67" s="2">
        <v>20</v>
      </c>
      <c r="E67" s="13">
        <f>D67*100/Tabella63[[#This Row],[Colonna4]]</f>
        <v>6.9930069930069934</v>
      </c>
      <c r="F67" s="2">
        <v>49</v>
      </c>
      <c r="G67" s="16">
        <f>F67*100/Tabella63[[#This Row],[Colonna4]]</f>
        <v>17.132867132867133</v>
      </c>
      <c r="H67" s="2">
        <v>0</v>
      </c>
      <c r="I67" s="10">
        <f>Tabella63[[#This Row],[Colonna2]]+Tabella63[[#This Row],[Colonna6]]+Tabella63[[#This Row],[Colonna8]]+Tabella63[[#This Row],[Colonna10]]</f>
        <v>286</v>
      </c>
    </row>
    <row r="68" spans="1:9" x14ac:dyDescent="0.3">
      <c r="A68" s="8" t="s">
        <v>12</v>
      </c>
      <c r="B68" s="10">
        <v>10</v>
      </c>
      <c r="C68" s="12">
        <f>B68*100/Tabella63[[#This Row],[Colonna4]]</f>
        <v>100</v>
      </c>
      <c r="D68" s="2">
        <v>0</v>
      </c>
      <c r="E68" s="13">
        <f>D68*100/Tabella63[[#This Row],[Colonna4]]</f>
        <v>0</v>
      </c>
      <c r="F68" s="2">
        <v>0</v>
      </c>
      <c r="G68" s="16">
        <f>F68*100/Tabella63[[#This Row],[Colonna4]]</f>
        <v>0</v>
      </c>
      <c r="H68" s="2">
        <v>0</v>
      </c>
      <c r="I68" s="10">
        <f>Tabella63[[#This Row],[Colonna2]]+Tabella63[[#This Row],[Colonna6]]+Tabella63[[#This Row],[Colonna8]]+Tabella63[[#This Row],[Colonna10]]</f>
        <v>10</v>
      </c>
    </row>
    <row r="70" spans="1:9" x14ac:dyDescent="0.3">
      <c r="A70" s="3" t="s">
        <v>9</v>
      </c>
    </row>
  </sheetData>
  <sortState ref="A4:H23">
    <sortCondition descending="1" ref="F3"/>
  </sortState>
  <mergeCells count="6">
    <mergeCell ref="D52:E52"/>
    <mergeCell ref="D2:E2"/>
    <mergeCell ref="D27:E27"/>
    <mergeCell ref="A1:J1"/>
    <mergeCell ref="A26:J26"/>
    <mergeCell ref="A51:I51"/>
  </mergeCells>
  <pageMargins left="0.7" right="0.7" top="0.75" bottom="0.75" header="0.3" footer="0.3"/>
  <pageSetup paperSize="9" orientation="portrait" horizontalDpi="4294967293" verticalDpi="4294967293" r:id="rId1"/>
  <ignoredErrors>
    <ignoredError sqref="G19 I19" formula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2026-07-07T11:17:38Z</dcterms:modified>
</cp:coreProperties>
</file>